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168\inteligencia financiera y riesgo\25. HISTÓRICO DE OPERACIONES EN LAS BOLSAS 2024 2025\"/>
    </mc:Choice>
  </mc:AlternateContent>
  <xr:revisionPtr revIDLastSave="0" documentId="13_ncr:1_{A8F70187-24D0-4F81-85F5-E9ED18E604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OTAL " sheetId="1" r:id="rId1"/>
    <sheet name="Certificado Otros Bienes" sheetId="8" r:id="rId2"/>
    <sheet name="Certificado Social" sheetId="9" r:id="rId3"/>
  </sheets>
  <definedNames>
    <definedName name="_xlnm._FilterDatabase" localSheetId="1" hidden="1">'Certificado Otros Bienes'!$B$14:$E$17</definedName>
    <definedName name="_xlnm._FilterDatabase" localSheetId="2" hidden="1">'Certificado Social'!$A$14:$E$33</definedName>
    <definedName name="_xlnm._FilterDatabase" localSheetId="0" hidden="1">'TOTAL '!$B$8:$F$41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8" l="1" a="1"/>
  <c r="B12" i="8" s="1"/>
  <c r="P10" i="8" l="1"/>
  <c r="AA9" i="1"/>
  <c r="O9" i="8"/>
  <c r="P9" i="8"/>
  <c r="Q9" i="8"/>
  <c r="I33" i="9"/>
  <c r="K33" i="9"/>
  <c r="L33" i="9"/>
  <c r="N10" i="8"/>
  <c r="Y12" i="1" l="1"/>
  <c r="AA12" i="1"/>
  <c r="AA10" i="1"/>
  <c r="AB6" i="1"/>
  <c r="Z9" i="1"/>
  <c r="Z12" i="1"/>
  <c r="Y9" i="1"/>
  <c r="Z7" i="1"/>
  <c r="B10" i="8"/>
  <c r="F13" i="1"/>
  <c r="O10" i="8"/>
  <c r="T9" i="1" l="1"/>
  <c r="C13" i="1" s="1"/>
  <c r="S10" i="1"/>
  <c r="V22" i="1" s="1"/>
  <c r="U9" i="1"/>
  <c r="T10" i="1"/>
  <c r="X17" i="1" s="1"/>
  <c r="V9" i="1"/>
  <c r="E13" i="1" s="1"/>
  <c r="U10" i="1"/>
  <c r="B12" i="9" a="1"/>
  <c r="B12" i="9" s="1"/>
  <c r="U15" i="1" l="1"/>
  <c r="D13" i="1"/>
  <c r="Z17" i="1"/>
  <c r="W17" i="1"/>
  <c r="Y17" i="1"/>
  <c r="Q1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<sst xmlns="http://schemas.openxmlformats.org/spreadsheetml/2006/main" count="62" uniqueCount="47">
  <si>
    <t xml:space="preserve">Fecha </t>
  </si>
  <si>
    <t xml:space="preserve"> Nº. Oper.</t>
  </si>
  <si>
    <t>Ref. $</t>
  </si>
  <si>
    <t>Bs.</t>
  </si>
  <si>
    <t>T9</t>
  </si>
  <si>
    <t>Y9</t>
  </si>
  <si>
    <t>06/01 Día de Reyes</t>
  </si>
  <si>
    <t>* 26/10 Día de José Gregorio Hernández</t>
  </si>
  <si>
    <t>* 08/12 Día de la Inmaculada Concepción</t>
  </si>
  <si>
    <t>01/01 Año Nuevo.</t>
  </si>
  <si>
    <r>
      <rPr>
        <b/>
        <sz val="10"/>
        <color rgb="FF000000"/>
        <rFont val="Arial"/>
        <family val="2"/>
      </rPr>
      <t>Nota 3:</t>
    </r>
    <r>
      <rPr>
        <sz val="10"/>
        <color rgb="FF000000"/>
        <rFont val="Arial"/>
        <family val="2"/>
      </rPr>
      <t xml:space="preserve"> Listado de Feriados Nacionales y Bancarios</t>
    </r>
    <r>
      <rPr>
        <sz val="10"/>
        <color indexed="8"/>
        <rFont val="Arial"/>
        <family val="2"/>
      </rPr>
      <t>:</t>
    </r>
  </si>
  <si>
    <r>
      <rPr>
        <b/>
        <sz val="10"/>
        <color theme="1"/>
        <rFont val="Arial"/>
        <family val="2"/>
      </rPr>
      <t>*</t>
    </r>
    <r>
      <rPr>
        <sz val="10"/>
        <color theme="1"/>
        <rFont val="Arial"/>
        <family val="2"/>
      </rPr>
      <t xml:space="preserve"> (no se ejecuta feriado por ser fin de semana).</t>
    </r>
  </si>
  <si>
    <t xml:space="preserve">12/02 Carnaval </t>
  </si>
  <si>
    <t>* 14/01 Día de la Divina Pastora</t>
  </si>
  <si>
    <t xml:space="preserve">24/07 Natalicio del Libertador </t>
  </si>
  <si>
    <t>* 29/06 Día de San Pedro y San Pablo</t>
  </si>
  <si>
    <t xml:space="preserve">24/12 Feriado Nacional </t>
  </si>
  <si>
    <t xml:space="preserve">25/12 Natividad de Nuestro Señor </t>
  </si>
  <si>
    <t xml:space="preserve">28/03 Semana Santa </t>
  </si>
  <si>
    <t>19/04 Declaración de la Independencia</t>
  </si>
  <si>
    <t xml:space="preserve">01/05 Día del Trabajador </t>
  </si>
  <si>
    <t xml:space="preserve">29/03 Semana Santa </t>
  </si>
  <si>
    <t>13/05 Ascensión del Señor (jueves 09 de mayo)</t>
  </si>
  <si>
    <t xml:space="preserve"> 03/06 Corpus Christi (jueves 30 de mayo)</t>
  </si>
  <si>
    <t xml:space="preserve">05/07 Día de la Independencia </t>
  </si>
  <si>
    <t xml:space="preserve">24/06 Batalla de Carabobo </t>
  </si>
  <si>
    <t>17/06 Día de San Antonio (jueves 13 de junio)</t>
  </si>
  <si>
    <t>19/08 Asunción de Nuestra Señora (jueves 15 de agosto)</t>
  </si>
  <si>
    <t>31/12 Feriado Nacional</t>
  </si>
  <si>
    <t>16/09 Día de la Virgen de Coromoto  (miércoles 11 de septiembre)</t>
  </si>
  <si>
    <t>04/11 Día de todos los Santos (viernes 1° de noviembre)</t>
  </si>
  <si>
    <t>18/11 Día de la Virgen del Rosario de Chiquinquirá</t>
  </si>
  <si>
    <t xml:space="preserve">12/10 Día de la Resistencia Indígena </t>
  </si>
  <si>
    <t>19/03 Día de San José</t>
  </si>
  <si>
    <t>13/02 Carnaval</t>
  </si>
  <si>
    <r>
      <rPr>
        <b/>
        <sz val="10"/>
        <color rgb="FF000000"/>
        <rFont val="Arial"/>
        <family val="2"/>
      </rPr>
      <t>Nota 2:</t>
    </r>
    <r>
      <rPr>
        <sz val="10"/>
        <color indexed="8"/>
        <rFont val="Arial"/>
        <family val="2"/>
      </rPr>
      <t xml:space="preserve"> Ref. $ equivale al Tipo de Cambio Oficial de las operaciones en moneda extranjera transadas en las mesas de cambio de los operadores cambiarios, según lo establecido en el artículo 9 del Convenio Cambiario N° 1 Parágrafo Primero y el artículo 3 de la Resolución N° 19-05-01. </t>
    </r>
  </si>
  <si>
    <t>-Todos los Mercados-</t>
  </si>
  <si>
    <t>Año /2025/2026</t>
  </si>
  <si>
    <t>Última actualización: 30/9/2026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</si>
  <si>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Bolsa de valores  Descentralizada y cálculos propios de la Superintendencia Nacional de Valores.</t>
    </r>
  </si>
  <si>
    <t>Año 2026</t>
  </si>
  <si>
    <t xml:space="preserve">Montos transados (En Bs. y Ref.$)                         </t>
  </si>
  <si>
    <t>Certificado Social</t>
  </si>
  <si>
    <r>
      <rPr>
        <b/>
        <sz val="10"/>
        <color rgb="FF000000"/>
        <rFont val="Arial"/>
        <family val="2"/>
      </rPr>
      <t>Nota 1:</t>
    </r>
    <r>
      <rPr>
        <sz val="10"/>
        <color indexed="8"/>
        <rFont val="Arial"/>
        <family val="2"/>
      </rPr>
      <t xml:space="preserve"> *Certificado de Otros Bienes</t>
    </r>
  </si>
  <si>
    <t xml:space="preserve">           *Certificado Social</t>
  </si>
  <si>
    <t>Ceritificado de Otros Bienes</t>
  </si>
  <si>
    <t>Bolsa de Valores Descentralizada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</si>
</sst>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.0"/>
    <numFmt numFmtId="165" formatCode="&quot;$&quot;#,##0\ ;\(&quot;$&quot;#,##0\)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0" tint="-0.249977111117893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0"/>
      <color indexed="22"/>
      <name val="Arial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0"/>
      <color indexed="8"/>
      <name val="Arial"/>
      <family val="2"/>
    </font>
    <font>
      <sz val="10"/>
      <color indexed="2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11" fillId="0" borderId="3" applyNumberFormat="0" applyFont="0" applyFill="0" applyAlignment="0" applyProtection="0"/>
    <xf numFmtId="43" fontId="16" fillId="0" borderId="0" applyFont="0" applyFill="0" applyBorder="0" applyAlignment="0" applyProtection="0"/>
  </cellStyleXfs>
  <cellXfs count="41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164" fontId="5" fillId="2" borderId="2" xfId="1" applyNumberFormat="1" applyFont="1" applyFill="1" applyBorder="1" applyAlignment="1">
      <alignment horizontal="center" vertical="center"/>
    </xf>
    <xf numFmtId="14" fontId="6" fillId="0" borderId="0" xfId="0" applyNumberFormat="1" applyFont="1"/>
    <xf numFmtId="164" fontId="10" fillId="0" borderId="0" xfId="1" quotePrefix="1" applyNumberFormat="1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/>
    <xf numFmtId="4" fontId="1" fillId="0" borderId="0" xfId="0" applyNumberFormat="1" applyFont="1"/>
    <xf numFmtId="43" fontId="1" fillId="0" borderId="0" xfId="11" applyFont="1"/>
    <xf numFmtId="43" fontId="1" fillId="0" borderId="0" xfId="0" applyNumberFormat="1" applyFont="1"/>
    <xf numFmtId="0" fontId="17" fillId="0" borderId="0" xfId="0" applyFont="1"/>
    <xf numFmtId="0" fontId="3" fillId="2" borderId="0" xfId="0" applyFont="1" applyFill="1"/>
    <xf numFmtId="164" fontId="10" fillId="0" borderId="0" xfId="1" quotePrefix="1" applyNumberFormat="1" applyFont="1" applyAlignment="1">
      <alignment horizontal="left" vertical="center" wrapText="1"/>
    </xf>
    <xf numFmtId="0" fontId="17" fillId="2" borderId="0" xfId="0" applyFont="1" applyFill="1"/>
    <xf numFmtId="43" fontId="17" fillId="0" borderId="0" xfId="0" applyNumberFormat="1" applyFont="1"/>
    <xf numFmtId="4" fontId="3" fillId="0" borderId="0" xfId="0" applyNumberFormat="1" applyFont="1"/>
    <xf numFmtId="43" fontId="3" fillId="2" borderId="0" xfId="0" applyNumberFormat="1" applyFont="1" applyFill="1"/>
    <xf numFmtId="4" fontId="3" fillId="2" borderId="0" xfId="0" applyNumberFormat="1" applyFont="1" applyFill="1"/>
    <xf numFmtId="0" fontId="18" fillId="0" borderId="0" xfId="0" applyFont="1"/>
    <xf numFmtId="43" fontId="17" fillId="2" borderId="0" xfId="0" applyNumberFormat="1" applyFont="1" applyFill="1"/>
    <xf numFmtId="2" fontId="17" fillId="2" borderId="0" xfId="0" applyNumberFormat="1" applyFont="1" applyFill="1"/>
    <xf numFmtId="43" fontId="17" fillId="2" borderId="0" xfId="11" applyFont="1" applyFill="1"/>
    <xf numFmtId="4" fontId="17" fillId="2" borderId="0" xfId="0" applyNumberFormat="1" applyFont="1" applyFill="1"/>
    <xf numFmtId="3" fontId="17" fillId="2" borderId="0" xfId="0" applyNumberFormat="1" applyFont="1" applyFill="1"/>
    <xf numFmtId="4" fontId="17" fillId="0" borderId="0" xfId="0" applyNumberFormat="1" applyFont="1"/>
    <xf numFmtId="14" fontId="15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164" fontId="10" fillId="0" borderId="0" xfId="1" quotePrefix="1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164" fontId="10" fillId="0" borderId="0" xfId="1" quotePrefix="1" applyNumberFormat="1" applyFont="1" applyAlignment="1">
      <alignment horizontal="left" vertical="top" wrapText="1" indent="1"/>
    </xf>
    <xf numFmtId="49" fontId="19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3" fillId="0" borderId="0" xfId="0" applyNumberFormat="1" applyFont="1"/>
    <xf numFmtId="3" fontId="3" fillId="0" borderId="0" xfId="0" applyNumberFormat="1" applyFont="1"/>
  </cellXfs>
  <cellStyles count="12">
    <cellStyle name="Cabecera 1" xfId="3" xr:uid="{00000000-0005-0000-0000-000000000000}"/>
    <cellStyle name="Cabecera 2" xfId="4" xr:uid="{00000000-0005-0000-0000-000001000000}"/>
    <cellStyle name="Fecha" xfId="5" xr:uid="{00000000-0005-0000-0000-000002000000}"/>
    <cellStyle name="Fijo" xfId="6" xr:uid="{00000000-0005-0000-0000-000003000000}"/>
    <cellStyle name="Millares" xfId="11" builtinId="3"/>
    <cellStyle name="Millares 2" xfId="7" xr:uid="{00000000-0005-0000-0000-000005000000}"/>
    <cellStyle name="Monetario0" xfId="8" xr:uid="{00000000-0005-0000-0000-000006000000}"/>
    <cellStyle name="Normal" xfId="0" builtinId="0"/>
    <cellStyle name="Normal 2" xfId="2" xr:uid="{00000000-0005-0000-0000-000008000000}"/>
    <cellStyle name="Normal_serie1950conbasedic2007100" xfId="1" xr:uid="{00000000-0005-0000-0000-000009000000}"/>
    <cellStyle name="Punto0" xfId="9" xr:uid="{00000000-0005-0000-0000-00000A000000}"/>
    <cellStyle name="Total 2" xfId="10" xr:uid="{00000000-0005-0000-0000-00000B000000}"/>
  </cellStyles>
  <dxfs count="3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80432</xdr:colOff>
      <xdr:row>6</xdr:row>
      <xdr:rowOff>84390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17500"/>
          <a:ext cx="6822015" cy="7193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455083</xdr:colOff>
      <xdr:row>6</xdr:row>
      <xdr:rowOff>83155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C8A1B5-3207-4851-A894-C705913D2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58750"/>
          <a:ext cx="8212666" cy="876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95250</xdr:rowOff>
    </xdr:from>
    <xdr:to>
      <xdr:col>9</xdr:col>
      <xdr:colOff>95249</xdr:colOff>
      <xdr:row>6</xdr:row>
      <xdr:rowOff>178405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7E2739-DEE3-4AA0-A465-CFA07EA6A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54000"/>
          <a:ext cx="8212666" cy="876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4" tint="-0.499984740745262"/>
  </sheetPr>
  <dimension ref="B1:AQ282"/>
  <sheetViews>
    <sheetView showGridLines="0" tabSelected="1" topLeftCell="A10" zoomScale="90" zoomScaleNormal="90" workbookViewId="0">
      <selection activeCell="J32" sqref="J32"/>
    </sheetView>
  </sheetViews>
  <sheetFormatPr baseColWidth="10" defaultRowHeight="12.75" x14ac:dyDescent="0.2"/>
  <cols>
    <col min="1" max="1" width="11.42578125" style="2"/>
    <col min="2" max="2" width="11.5703125" style="1" bestFit="1" customWidth="1"/>
    <col min="3" max="3" width="15.140625" style="2" customWidth="1"/>
    <col min="4" max="5" width="20" style="2" customWidth="1"/>
    <col min="6" max="6" width="13" style="2" bestFit="1" customWidth="1"/>
    <col min="7" max="7" width="21.42578125" style="2" customWidth="1"/>
    <col min="8" max="8" width="13.5703125" style="2" bestFit="1" customWidth="1"/>
    <col min="9" max="9" width="15.140625" style="2" customWidth="1"/>
    <col min="10" max="11" width="20" style="2" customWidth="1"/>
    <col min="12" max="12" width="13" style="2" bestFit="1" customWidth="1"/>
    <col min="13" max="14" width="11.42578125" style="2"/>
    <col min="15" max="15" width="12.5703125" style="2" bestFit="1" customWidth="1"/>
    <col min="16" max="16" width="18.140625" style="2" customWidth="1"/>
    <col min="17" max="18" width="11.42578125" style="2"/>
    <col min="19" max="19" width="11.5703125" style="2" bestFit="1" customWidth="1"/>
    <col min="20" max="20" width="14.7109375" style="2" bestFit="1" customWidth="1"/>
    <col min="21" max="21" width="16" style="2" bestFit="1" customWidth="1"/>
    <col min="22" max="22" width="14.85546875" style="2" bestFit="1" customWidth="1"/>
    <col min="23" max="24" width="11.42578125" style="2"/>
    <col min="25" max="25" width="13.140625" style="2" bestFit="1" customWidth="1"/>
    <col min="26" max="26" width="19.85546875" style="2" customWidth="1"/>
    <col min="27" max="27" width="13.42578125" style="2" bestFit="1" customWidth="1"/>
    <col min="28" max="28" width="15.7109375" style="2" bestFit="1" customWidth="1"/>
    <col min="29" max="16384" width="11.42578125" style="2"/>
  </cols>
  <sheetData>
    <row r="1" spans="2:43" x14ac:dyDescent="0.2">
      <c r="H1" s="12"/>
      <c r="N1" s="12"/>
      <c r="P1" s="12"/>
      <c r="Q1" s="6">
        <f ca="1">+Q1:AD25</f>
        <v>0</v>
      </c>
      <c r="R1" s="6"/>
      <c r="S1" s="6"/>
      <c r="T1" s="6" t="s">
        <v>4</v>
      </c>
      <c r="U1" s="6"/>
      <c r="V1" s="6"/>
      <c r="W1" s="6"/>
      <c r="X1" s="6"/>
      <c r="Y1" s="6" t="s">
        <v>5</v>
      </c>
      <c r="Z1" s="6"/>
      <c r="AA1" s="6"/>
      <c r="AB1" s="6"/>
      <c r="AC1" s="6"/>
      <c r="AD1" s="12"/>
      <c r="AE1" s="12"/>
    </row>
    <row r="2" spans="2:43" x14ac:dyDescent="0.2">
      <c r="H2" s="12"/>
      <c r="N2" s="12"/>
      <c r="P2" s="12"/>
      <c r="Q2" s="6"/>
      <c r="R2" s="6"/>
      <c r="S2" s="6"/>
      <c r="T2" s="16"/>
      <c r="U2" s="16"/>
      <c r="V2" s="16"/>
      <c r="W2" s="16"/>
      <c r="X2" s="16"/>
      <c r="Y2" s="16"/>
      <c r="Z2" s="16"/>
      <c r="AA2" s="16"/>
      <c r="AB2" s="16"/>
      <c r="AC2" s="6"/>
      <c r="AD2" s="12"/>
      <c r="AE2" s="12"/>
    </row>
    <row r="3" spans="2:43" x14ac:dyDescent="0.2">
      <c r="H3" s="12"/>
      <c r="J3" s="16"/>
      <c r="K3" s="16"/>
      <c r="L3" s="16"/>
      <c r="M3" s="16"/>
      <c r="N3" s="12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2:43" x14ac:dyDescent="0.2">
      <c r="H4" s="12"/>
      <c r="J4" s="16"/>
      <c r="K4" s="16"/>
      <c r="L4" s="16"/>
      <c r="M4" s="16"/>
      <c r="N4" s="12"/>
      <c r="O4" s="16"/>
      <c r="P4" s="16"/>
      <c r="Q4" s="1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6"/>
      <c r="AD4" s="6"/>
      <c r="AE4" s="6"/>
      <c r="AF4" s="6"/>
      <c r="AG4" s="16"/>
    </row>
    <row r="5" spans="2:43" x14ac:dyDescent="0.2">
      <c r="H5" s="12"/>
      <c r="I5" s="16"/>
      <c r="J5" s="16"/>
      <c r="K5" s="16"/>
      <c r="L5" s="16"/>
      <c r="M5" s="16"/>
      <c r="N5" s="16"/>
      <c r="O5" s="16"/>
      <c r="P5" s="16"/>
      <c r="Q5" s="1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6"/>
      <c r="AD5" s="6"/>
      <c r="AE5" s="6"/>
      <c r="AF5" s="6"/>
      <c r="AG5" s="16"/>
    </row>
    <row r="6" spans="2:43" x14ac:dyDescent="0.2">
      <c r="H6" s="12"/>
      <c r="I6" s="16"/>
      <c r="J6" s="16"/>
      <c r="K6" s="16"/>
      <c r="L6" s="16"/>
      <c r="M6" s="16"/>
      <c r="N6" s="16"/>
      <c r="O6" s="16"/>
      <c r="P6" s="16"/>
      <c r="Q6" s="16"/>
      <c r="R6" s="17"/>
      <c r="S6" s="17"/>
      <c r="T6" s="19"/>
      <c r="U6" s="19"/>
      <c r="V6" s="19"/>
      <c r="W6" s="19"/>
      <c r="X6" s="19"/>
      <c r="Y6" s="19"/>
      <c r="Z6" s="19"/>
      <c r="AA6" s="19"/>
      <c r="AB6" s="25" t="e">
        <f>'Certificado Otros Bienes'!P9+#REF!</f>
        <v>#REF!</v>
      </c>
      <c r="AC6" s="17"/>
      <c r="AD6" s="6"/>
      <c r="AE6" s="6"/>
      <c r="AF6" s="6"/>
      <c r="AG6" s="16"/>
    </row>
    <row r="7" spans="2:43" ht="15" customHeight="1" x14ac:dyDescent="0.25">
      <c r="B7" s="9"/>
      <c r="C7" s="9"/>
      <c r="D7" s="9"/>
      <c r="E7" s="9"/>
      <c r="H7" s="12"/>
      <c r="I7" s="16"/>
      <c r="J7" s="16"/>
      <c r="K7" s="16"/>
      <c r="L7" s="16"/>
      <c r="M7" s="16"/>
      <c r="N7" s="16"/>
      <c r="O7" s="16"/>
      <c r="P7" s="16"/>
      <c r="Q7" s="16"/>
      <c r="R7" s="17"/>
      <c r="S7" s="17"/>
      <c r="T7" s="19"/>
      <c r="U7" s="19"/>
      <c r="V7" s="19"/>
      <c r="W7" s="19"/>
      <c r="X7" s="19"/>
      <c r="Y7" s="19"/>
      <c r="Z7" s="26" t="e">
        <f>'Certificado Otros Bienes'!P9+'Certificado Social'!K33+#REF!</f>
        <v>#REF!</v>
      </c>
      <c r="AA7" s="19"/>
      <c r="AB7" s="19"/>
      <c r="AC7" s="19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2:43" ht="21" customHeight="1" x14ac:dyDescent="0.25">
      <c r="B8" s="31" t="s">
        <v>46</v>
      </c>
      <c r="C8" s="31"/>
      <c r="D8" s="31"/>
      <c r="E8" s="31"/>
      <c r="H8" s="12"/>
      <c r="I8" s="16"/>
      <c r="J8" s="16"/>
      <c r="K8" s="16"/>
      <c r="L8" s="16"/>
      <c r="M8" s="16"/>
      <c r="N8" s="16"/>
      <c r="O8" s="16"/>
      <c r="P8" s="16"/>
      <c r="Q8" s="16"/>
      <c r="R8" s="17"/>
      <c r="S8" s="17"/>
      <c r="T8" s="19"/>
      <c r="U8" s="19"/>
      <c r="V8" s="19"/>
      <c r="W8" s="19"/>
      <c r="X8" s="19"/>
      <c r="Y8" s="19"/>
      <c r="Z8" s="19"/>
      <c r="AA8" s="19"/>
      <c r="AB8" s="19"/>
      <c r="AC8" s="19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2:43" ht="17.25" customHeight="1" x14ac:dyDescent="0.25">
      <c r="B9" s="32" t="s">
        <v>41</v>
      </c>
      <c r="C9" s="32"/>
      <c r="D9" s="32"/>
      <c r="E9" s="32"/>
      <c r="H9" s="12"/>
      <c r="I9" s="16"/>
      <c r="J9" s="16"/>
      <c r="K9" s="16"/>
      <c r="L9" s="16"/>
      <c r="M9" s="16"/>
      <c r="N9" s="16"/>
      <c r="O9" s="16"/>
      <c r="P9" s="16"/>
      <c r="Q9" s="16"/>
      <c r="R9" s="17"/>
      <c r="S9" s="17"/>
      <c r="T9" s="27">
        <f>SUM(C15:C705)</f>
        <v>48</v>
      </c>
      <c r="U9" s="27">
        <f>SUM(D15:D249)</f>
        <v>72304316.360169023</v>
      </c>
      <c r="V9" s="27">
        <f>SUM(E15:E249)</f>
        <v>179059.43</v>
      </c>
      <c r="W9" s="19"/>
      <c r="X9" s="19"/>
      <c r="Y9" s="25" t="e">
        <f>SUM('Certificado Otros Bienes'!N10+'Certificado Social'!I33+#REF!)</f>
        <v>#REF!</v>
      </c>
      <c r="Z9" s="28" t="e">
        <f>SUM('Certificado Otros Bienes'!P9+'Certificado Social'!K33+#REF!)</f>
        <v>#REF!</v>
      </c>
      <c r="AA9" s="28" t="e">
        <f>SUM('Certificado Otros Bienes'!E15:E930)+SUM('Certificado Social'!E33:E1024)+SUM(#REF!)</f>
        <v>#REF!</v>
      </c>
      <c r="AB9" s="19"/>
      <c r="AC9" s="19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2:43" ht="17.25" customHeight="1" x14ac:dyDescent="0.25">
      <c r="B10" s="35" t="s">
        <v>37</v>
      </c>
      <c r="C10" s="35"/>
      <c r="D10" s="35"/>
      <c r="E10" s="35"/>
      <c r="H10" s="12"/>
      <c r="I10" s="16"/>
      <c r="J10" s="16"/>
      <c r="K10" s="16"/>
      <c r="L10" s="16"/>
      <c r="M10" s="16"/>
      <c r="N10" s="16"/>
      <c r="O10" s="16"/>
      <c r="P10" s="16"/>
      <c r="Q10" s="16"/>
      <c r="R10" s="19"/>
      <c r="S10" s="17">
        <f>SUM(C15:C1048576)</f>
        <v>48</v>
      </c>
      <c r="T10" s="28">
        <f>SUM(D15:D1048576)</f>
        <v>72304316.360169023</v>
      </c>
      <c r="U10" s="28">
        <f>SUM(E15:E1048576)</f>
        <v>179059.43</v>
      </c>
      <c r="V10" s="29"/>
      <c r="W10" s="19"/>
      <c r="X10" s="19"/>
      <c r="Y10" s="25"/>
      <c r="Z10" s="25"/>
      <c r="AA10" s="25" t="e">
        <f>'Certificado Otros Bienes'!Q9+'Certificado Social'!E33+E16+#REF!</f>
        <v>#REF!</v>
      </c>
      <c r="AB10" s="19"/>
      <c r="AC10" s="19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spans="2:43" ht="15" x14ac:dyDescent="0.25">
      <c r="B11" s="34" t="s">
        <v>36</v>
      </c>
      <c r="C11" s="34"/>
      <c r="D11" s="34"/>
      <c r="E11" s="34"/>
      <c r="H11" s="12"/>
      <c r="I11" s="16"/>
      <c r="J11" s="16"/>
      <c r="K11" s="16"/>
      <c r="L11" s="16"/>
      <c r="M11" s="16"/>
      <c r="N11" s="16"/>
      <c r="O11" s="16"/>
      <c r="P11" s="16"/>
      <c r="Q11" s="16"/>
      <c r="R11" s="19"/>
      <c r="S11" s="17"/>
      <c r="T11" s="19"/>
      <c r="U11" s="19"/>
      <c r="V11" s="29"/>
      <c r="W11" s="19"/>
      <c r="X11" s="19"/>
      <c r="Y11" s="19"/>
      <c r="Z11" s="19"/>
      <c r="AA11" s="19"/>
      <c r="AB11" s="19"/>
      <c r="AC11" s="19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2:43" ht="15" x14ac:dyDescent="0.25">
      <c r="B12" s="37" t="s">
        <v>38</v>
      </c>
      <c r="C12" s="37"/>
      <c r="D12" s="37"/>
      <c r="E12" s="37"/>
      <c r="F12" s="24"/>
      <c r="G12" s="24"/>
      <c r="H12" s="12"/>
      <c r="I12" s="16"/>
      <c r="J12" s="16"/>
      <c r="K12" s="16"/>
      <c r="L12" s="16"/>
      <c r="M12" s="16"/>
      <c r="N12" s="16"/>
      <c r="O12" s="16"/>
      <c r="P12" s="16"/>
      <c r="Q12" s="16"/>
      <c r="R12" s="19"/>
      <c r="S12" s="17"/>
      <c r="T12" s="19"/>
      <c r="U12" s="19"/>
      <c r="V12" s="29"/>
      <c r="W12" s="19"/>
      <c r="X12" s="19"/>
      <c r="Y12" s="25" t="e">
        <f>'Certificado Otros Bienes'!O9+#REF!</f>
        <v>#REF!</v>
      </c>
      <c r="Z12" s="25" t="e">
        <f>'Certificado Otros Bienes'!P9+#REF!</f>
        <v>#REF!</v>
      </c>
      <c r="AA12" s="25" t="e">
        <f>'Certificado Otros Bienes'!Q9+#REF!</f>
        <v>#REF!</v>
      </c>
      <c r="AB12" s="19"/>
      <c r="AC12" s="19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2:43" x14ac:dyDescent="0.2">
      <c r="B13" s="6"/>
      <c r="C13" s="6" t="e">
        <f>ROUND(T9,2)=ROUND(Y9,2)</f>
        <v>#REF!</v>
      </c>
      <c r="D13" s="6" t="e">
        <f>ROUND(U9,2)=ROUND(Z9,2)</f>
        <v>#REF!</v>
      </c>
      <c r="E13" s="6" t="e">
        <f>ROUND(V9,2)=ROUND(AA9,2)</f>
        <v>#REF!</v>
      </c>
      <c r="F13" s="6" t="b">
        <f>ROUND(W9,2)=ROUND(AB9,2)</f>
        <v>1</v>
      </c>
      <c r="G13" s="24"/>
      <c r="H13" s="12"/>
      <c r="I13" s="16"/>
      <c r="J13" s="16"/>
      <c r="K13" s="16"/>
      <c r="L13" s="16"/>
      <c r="M13" s="16"/>
      <c r="N13" s="16"/>
      <c r="O13" s="16"/>
      <c r="P13" s="16"/>
      <c r="Q13" s="16"/>
      <c r="R13" s="19"/>
      <c r="S13" s="17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2:43" ht="16.5" thickBot="1" x14ac:dyDescent="0.25">
      <c r="B14" s="8" t="s">
        <v>0</v>
      </c>
      <c r="C14" s="8" t="s">
        <v>1</v>
      </c>
      <c r="D14" s="8" t="s">
        <v>3</v>
      </c>
      <c r="E14" s="8" t="s">
        <v>2</v>
      </c>
      <c r="G14" s="12"/>
      <c r="H14" s="16"/>
      <c r="I14" s="16"/>
      <c r="J14" s="16"/>
      <c r="K14" s="16"/>
      <c r="L14" s="16"/>
      <c r="M14" s="16"/>
      <c r="N14" s="16"/>
      <c r="O14" s="16"/>
      <c r="P14" s="16"/>
      <c r="Q14" s="19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9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2:43" ht="13.5" thickTop="1" x14ac:dyDescent="0.2">
      <c r="B15" s="3">
        <v>45975</v>
      </c>
      <c r="C15" s="4">
        <v>1</v>
      </c>
      <c r="D15" s="5">
        <v>9677727.4910249989</v>
      </c>
      <c r="E15" s="5">
        <v>41204.35</v>
      </c>
      <c r="G15" s="12"/>
      <c r="H15" s="16"/>
      <c r="I15" s="20"/>
      <c r="J15" s="16"/>
      <c r="K15" s="16"/>
      <c r="L15" s="16"/>
      <c r="M15" s="16"/>
      <c r="N15" s="16"/>
      <c r="O15" s="16"/>
      <c r="P15" s="16"/>
      <c r="Q15" s="19"/>
      <c r="R15" s="17"/>
      <c r="S15" s="17"/>
      <c r="T15" s="17"/>
      <c r="U15" s="22" t="e">
        <f>U9-AB6</f>
        <v>#REF!</v>
      </c>
      <c r="V15" s="17"/>
      <c r="W15" s="17"/>
      <c r="X15" s="17"/>
      <c r="Y15" s="17"/>
      <c r="Z15" s="17"/>
      <c r="AA15" s="17"/>
      <c r="AB15" s="19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2:43" x14ac:dyDescent="0.2">
      <c r="B16" s="3">
        <v>46076</v>
      </c>
      <c r="C16" s="4">
        <v>1</v>
      </c>
      <c r="D16" s="5">
        <v>19969684.801626001</v>
      </c>
      <c r="E16" s="5">
        <v>49265.07</v>
      </c>
      <c r="G16" s="12"/>
      <c r="H16" s="16"/>
      <c r="I16" s="16"/>
      <c r="J16" s="16"/>
      <c r="K16" s="16"/>
      <c r="L16" s="16"/>
      <c r="M16" s="16"/>
      <c r="N16" s="16"/>
      <c r="O16" s="16"/>
      <c r="P16" s="16"/>
      <c r="Q16" s="19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9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2:42" x14ac:dyDescent="0.2">
      <c r="B17" s="3">
        <v>46127</v>
      </c>
      <c r="C17" s="4">
        <v>5</v>
      </c>
      <c r="D17" s="5">
        <v>1636723.2000000002</v>
      </c>
      <c r="E17" s="5">
        <v>3360</v>
      </c>
      <c r="G17" s="12"/>
      <c r="H17" s="16"/>
      <c r="I17" s="16"/>
      <c r="J17" s="16"/>
      <c r="K17" s="16"/>
      <c r="L17" s="16"/>
      <c r="M17" s="16"/>
      <c r="N17" s="16"/>
      <c r="O17" s="16"/>
      <c r="P17" s="16"/>
      <c r="Q17" s="19"/>
      <c r="R17" s="17"/>
      <c r="S17" s="17"/>
      <c r="T17" s="17"/>
      <c r="U17" s="17"/>
      <c r="V17" s="17"/>
      <c r="W17" s="22" t="e">
        <f>V9-AA9</f>
        <v>#REF!</v>
      </c>
      <c r="X17" s="23" t="e">
        <f>T10-Z9</f>
        <v>#REF!</v>
      </c>
      <c r="Y17" s="22" t="e">
        <f>U9-Z12</f>
        <v>#REF!</v>
      </c>
      <c r="Z17" s="22" t="e">
        <f>V9-AA12</f>
        <v>#REF!</v>
      </c>
      <c r="AA17" s="17"/>
      <c r="AB17" s="19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2:42" x14ac:dyDescent="0.2">
      <c r="B18" s="3">
        <v>46128</v>
      </c>
      <c r="C18" s="4">
        <v>1</v>
      </c>
      <c r="D18" s="5">
        <v>350726.40000000002</v>
      </c>
      <c r="E18" s="5">
        <v>720</v>
      </c>
      <c r="G18" s="12"/>
      <c r="H18" s="16"/>
      <c r="I18" s="16"/>
      <c r="J18" s="16"/>
      <c r="K18" s="16"/>
      <c r="L18" s="16"/>
      <c r="M18" s="16"/>
      <c r="N18" s="16"/>
      <c r="O18" s="16"/>
      <c r="P18" s="16"/>
      <c r="Q18" s="19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9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2:42" x14ac:dyDescent="0.2">
      <c r="B19" s="3">
        <v>46129</v>
      </c>
      <c r="C19" s="4">
        <v>1</v>
      </c>
      <c r="D19" s="5">
        <v>233817.60000000001</v>
      </c>
      <c r="E19" s="5">
        <v>480</v>
      </c>
      <c r="G19" s="12"/>
      <c r="H19" s="16"/>
      <c r="I19" s="16"/>
      <c r="J19" s="16"/>
      <c r="K19" s="16"/>
      <c r="L19" s="16"/>
      <c r="M19" s="16"/>
      <c r="N19" s="16"/>
      <c r="O19" s="16"/>
      <c r="P19" s="16"/>
      <c r="Q19" s="19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9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2:42" x14ac:dyDescent="0.2">
      <c r="B20" s="3">
        <v>46131</v>
      </c>
      <c r="C20" s="4">
        <v>2</v>
      </c>
      <c r="D20" s="5">
        <v>701452.80000000005</v>
      </c>
      <c r="E20" s="5">
        <v>1440</v>
      </c>
      <c r="G20" s="12"/>
      <c r="H20" s="16"/>
      <c r="I20" s="16"/>
      <c r="J20" s="16"/>
      <c r="K20" s="16"/>
      <c r="L20" s="16"/>
      <c r="M20" s="16"/>
      <c r="N20" s="16"/>
      <c r="O20" s="16"/>
      <c r="P20" s="16"/>
      <c r="Q20" s="19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9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2:42" x14ac:dyDescent="0.2">
      <c r="B21" s="3">
        <v>46133</v>
      </c>
      <c r="C21" s="4">
        <v>3</v>
      </c>
      <c r="D21" s="5">
        <v>818361.60000000009</v>
      </c>
      <c r="E21" s="5">
        <v>1680</v>
      </c>
      <c r="H21" s="16"/>
      <c r="I21" s="16"/>
      <c r="J21" s="16"/>
      <c r="K21" s="16"/>
      <c r="L21" s="16"/>
      <c r="M21" s="16"/>
      <c r="N21" s="16"/>
      <c r="O21" s="16"/>
      <c r="P21" s="16"/>
      <c r="Q21" s="19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9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2:42" x14ac:dyDescent="0.2">
      <c r="B22" s="3">
        <v>46134</v>
      </c>
      <c r="C22" s="4">
        <v>3</v>
      </c>
      <c r="D22" s="5">
        <v>1052179.2000000002</v>
      </c>
      <c r="E22" s="5">
        <v>2160</v>
      </c>
      <c r="H22" s="16"/>
      <c r="I22" s="16"/>
      <c r="J22" s="16"/>
      <c r="K22" s="16"/>
      <c r="L22" s="16"/>
      <c r="M22" s="16"/>
      <c r="N22" s="16"/>
      <c r="O22" s="16"/>
      <c r="P22" s="16"/>
      <c r="Q22" s="19"/>
      <c r="R22" s="17"/>
      <c r="S22" s="17"/>
      <c r="T22" s="17"/>
      <c r="U22" s="17"/>
      <c r="V22" s="22" t="e">
        <f>Y12-S10</f>
        <v>#REF!</v>
      </c>
      <c r="W22" s="17"/>
      <c r="X22" s="17"/>
      <c r="Y22" s="17"/>
      <c r="Z22" s="17"/>
      <c r="AA22" s="17"/>
      <c r="AB22" s="19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2:42" x14ac:dyDescent="0.2">
      <c r="B23" s="3">
        <v>46140</v>
      </c>
      <c r="C23" s="4">
        <v>1</v>
      </c>
      <c r="D23" s="5">
        <v>350726.40000000002</v>
      </c>
      <c r="E23" s="5">
        <v>720</v>
      </c>
      <c r="H23" s="16"/>
      <c r="I23" s="16"/>
      <c r="J23" s="16"/>
      <c r="K23" s="16"/>
      <c r="L23" s="16"/>
      <c r="M23" s="16"/>
      <c r="N23" s="16"/>
      <c r="O23" s="16"/>
      <c r="P23" s="16"/>
      <c r="Q23" s="19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9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2:42" x14ac:dyDescent="0.2">
      <c r="B24" s="3">
        <v>46167</v>
      </c>
      <c r="C24" s="4">
        <v>3</v>
      </c>
      <c r="D24" s="5">
        <v>1186639.2000000002</v>
      </c>
      <c r="E24" s="5">
        <v>2160</v>
      </c>
      <c r="H24" s="16"/>
      <c r="I24" s="16"/>
      <c r="J24" s="16"/>
      <c r="K24" s="16"/>
      <c r="L24" s="16"/>
      <c r="M24" s="16"/>
      <c r="N24" s="16"/>
      <c r="O24" s="16"/>
      <c r="P24" s="16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2:42" x14ac:dyDescent="0.2">
      <c r="B25" s="3">
        <v>46168</v>
      </c>
      <c r="C25" s="4">
        <v>1</v>
      </c>
      <c r="D25" s="5">
        <v>395546.4</v>
      </c>
      <c r="E25" s="5">
        <v>720</v>
      </c>
      <c r="H25" s="16"/>
      <c r="I25" s="16"/>
      <c r="J25" s="16"/>
      <c r="K25" s="16"/>
      <c r="L25" s="16"/>
      <c r="M25" s="16"/>
      <c r="N25" s="16"/>
      <c r="O25" s="16"/>
      <c r="P25" s="16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2:42" x14ac:dyDescent="0.2">
      <c r="B26" s="3">
        <v>46169</v>
      </c>
      <c r="C26" s="4">
        <v>3</v>
      </c>
      <c r="D26" s="5">
        <v>928435.29999999993</v>
      </c>
      <c r="E26" s="5">
        <v>1690</v>
      </c>
      <c r="H26" s="16"/>
      <c r="I26" s="16"/>
      <c r="J26" s="16"/>
      <c r="K26" s="16"/>
      <c r="L26" s="16"/>
      <c r="M26" s="16"/>
      <c r="N26" s="16"/>
      <c r="O26" s="16"/>
      <c r="P26" s="16"/>
      <c r="Q26" s="17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2:42" x14ac:dyDescent="0.2">
      <c r="B27" s="3">
        <v>46171</v>
      </c>
      <c r="C27" s="4">
        <v>1</v>
      </c>
      <c r="D27" s="5">
        <v>263697.59999999998</v>
      </c>
      <c r="E27" s="5">
        <v>480</v>
      </c>
      <c r="I27" s="16"/>
      <c r="J27" s="16"/>
      <c r="K27" s="16"/>
      <c r="L27" s="16"/>
      <c r="M27" s="16"/>
      <c r="N27" s="16"/>
      <c r="O27" s="16"/>
      <c r="P27" s="16"/>
      <c r="Q27" s="17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2:42" x14ac:dyDescent="0.2">
      <c r="B28" s="3">
        <v>46176</v>
      </c>
      <c r="C28" s="4">
        <v>1</v>
      </c>
      <c r="D28" s="5">
        <v>422935.19999999995</v>
      </c>
      <c r="E28" s="5">
        <v>720</v>
      </c>
      <c r="I28" s="16"/>
      <c r="J28" s="16"/>
      <c r="K28" s="16"/>
      <c r="L28" s="16"/>
      <c r="M28" s="16"/>
      <c r="N28" s="16"/>
      <c r="O28" s="16"/>
      <c r="P28" s="16"/>
      <c r="Q28" s="17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2:42" x14ac:dyDescent="0.2">
      <c r="B29" s="3">
        <v>46188</v>
      </c>
      <c r="C29" s="4">
        <v>1</v>
      </c>
      <c r="D29" s="5">
        <v>456019.20000000001</v>
      </c>
      <c r="E29" s="5">
        <v>720</v>
      </c>
      <c r="I29" s="16"/>
      <c r="J29" s="16"/>
      <c r="K29" s="16"/>
      <c r="L29" s="16"/>
      <c r="M29" s="16"/>
      <c r="N29" s="16"/>
      <c r="O29" s="16"/>
      <c r="P29" s="16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2:42" x14ac:dyDescent="0.2">
      <c r="B30" s="3">
        <v>46196</v>
      </c>
      <c r="C30" s="4">
        <v>1</v>
      </c>
      <c r="D30" s="5">
        <v>23806315.267518003</v>
      </c>
      <c r="E30" s="5">
        <v>58730.01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2:42" x14ac:dyDescent="0.2">
      <c r="B31" s="3">
        <v>46202</v>
      </c>
      <c r="C31" s="4">
        <v>1</v>
      </c>
      <c r="D31" s="5">
        <v>456019.20000000001</v>
      </c>
      <c r="E31" s="5">
        <v>720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</row>
    <row r="32" spans="2:42" x14ac:dyDescent="0.2">
      <c r="B32" s="3">
        <v>46203</v>
      </c>
      <c r="C32" s="4">
        <v>1</v>
      </c>
      <c r="D32" s="5">
        <v>304012.79999999999</v>
      </c>
      <c r="E32" s="5">
        <v>480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2:30" x14ac:dyDescent="0.2">
      <c r="B33" s="3">
        <v>46212</v>
      </c>
      <c r="C33" s="4">
        <v>1</v>
      </c>
      <c r="D33" s="5">
        <v>355617.5</v>
      </c>
      <c r="E33" s="5">
        <v>490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2:30" x14ac:dyDescent="0.2">
      <c r="B34" s="3">
        <v>46220</v>
      </c>
      <c r="C34" s="4">
        <v>1</v>
      </c>
      <c r="D34" s="5">
        <v>530589.6</v>
      </c>
      <c r="E34" s="5">
        <v>720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6"/>
      <c r="Z34" s="6"/>
      <c r="AA34" s="6"/>
      <c r="AB34" s="6"/>
      <c r="AC34" s="6"/>
      <c r="AD34" s="6"/>
    </row>
    <row r="35" spans="2:30" x14ac:dyDescent="0.2">
      <c r="B35" s="3">
        <v>46226</v>
      </c>
      <c r="C35" s="4">
        <v>1</v>
      </c>
      <c r="D35" s="5">
        <v>531273.6</v>
      </c>
      <c r="E35" s="5">
        <v>720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2:30" x14ac:dyDescent="0.2">
      <c r="B36" s="3">
        <v>46230</v>
      </c>
      <c r="C36" s="4">
        <v>1</v>
      </c>
      <c r="D36" s="5">
        <v>534823.19999999995</v>
      </c>
      <c r="E36" s="5">
        <v>720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2:30" x14ac:dyDescent="0.2">
      <c r="B37" s="3">
        <v>46232</v>
      </c>
      <c r="C37" s="4">
        <v>1</v>
      </c>
      <c r="D37" s="5">
        <v>537573.6</v>
      </c>
      <c r="E37" s="5">
        <v>720</v>
      </c>
    </row>
    <row r="38" spans="2:30" x14ac:dyDescent="0.2">
      <c r="B38" s="3">
        <v>46262</v>
      </c>
      <c r="C38" s="4">
        <v>5</v>
      </c>
      <c r="D38" s="5">
        <v>2723344.8</v>
      </c>
      <c r="E38" s="5">
        <v>3440</v>
      </c>
    </row>
    <row r="39" spans="2:30" x14ac:dyDescent="0.2">
      <c r="B39" s="3">
        <v>46269</v>
      </c>
      <c r="C39" s="4">
        <v>1</v>
      </c>
      <c r="D39" s="5">
        <v>579463.19999999995</v>
      </c>
      <c r="E39" s="5">
        <v>720</v>
      </c>
    </row>
    <row r="40" spans="2:30" x14ac:dyDescent="0.2">
      <c r="B40" s="3">
        <v>46288</v>
      </c>
      <c r="C40" s="4">
        <v>1</v>
      </c>
      <c r="D40" s="5">
        <v>409680</v>
      </c>
      <c r="E40" s="5">
        <v>480</v>
      </c>
    </row>
    <row r="41" spans="2:30" x14ac:dyDescent="0.2">
      <c r="B41" s="3">
        <v>46295</v>
      </c>
      <c r="C41" s="4">
        <v>5</v>
      </c>
      <c r="D41" s="5">
        <v>3090931.2</v>
      </c>
      <c r="E41" s="5">
        <v>3600</v>
      </c>
    </row>
    <row r="45" spans="2:30" x14ac:dyDescent="0.2">
      <c r="B45" s="33" t="s">
        <v>43</v>
      </c>
      <c r="C45" s="33"/>
      <c r="D45" s="33"/>
      <c r="E45" s="33"/>
    </row>
    <row r="46" spans="2:30" x14ac:dyDescent="0.2">
      <c r="B46" s="36" t="s">
        <v>44</v>
      </c>
      <c r="C46" s="36"/>
      <c r="D46" s="36"/>
      <c r="E46" s="36"/>
    </row>
    <row r="47" spans="2:30" ht="62.25" customHeight="1" x14ac:dyDescent="0.2">
      <c r="B47" s="33" t="s">
        <v>35</v>
      </c>
      <c r="C47" s="33"/>
      <c r="D47" s="33"/>
      <c r="E47" s="33"/>
    </row>
    <row r="48" spans="2:30" ht="12.75" customHeight="1" x14ac:dyDescent="0.2">
      <c r="B48" s="33" t="s">
        <v>10</v>
      </c>
      <c r="C48" s="33"/>
      <c r="D48" s="33"/>
      <c r="E48" s="33"/>
      <c r="G48" s="10"/>
    </row>
    <row r="49" spans="2:2" x14ac:dyDescent="0.2">
      <c r="B49" s="1" t="s">
        <v>9</v>
      </c>
    </row>
    <row r="50" spans="2:2" x14ac:dyDescent="0.2">
      <c r="B50" s="1" t="s">
        <v>6</v>
      </c>
    </row>
    <row r="51" spans="2:2" x14ac:dyDescent="0.2">
      <c r="B51" s="1" t="s">
        <v>13</v>
      </c>
    </row>
    <row r="52" spans="2:2" x14ac:dyDescent="0.2">
      <c r="B52" s="1" t="s">
        <v>12</v>
      </c>
    </row>
    <row r="53" spans="2:2" x14ac:dyDescent="0.2">
      <c r="B53" s="1" t="s">
        <v>34</v>
      </c>
    </row>
    <row r="54" spans="2:2" x14ac:dyDescent="0.2">
      <c r="B54" s="1" t="s">
        <v>33</v>
      </c>
    </row>
    <row r="55" spans="2:2" x14ac:dyDescent="0.2">
      <c r="B55" s="1" t="s">
        <v>18</v>
      </c>
    </row>
    <row r="56" spans="2:2" x14ac:dyDescent="0.2">
      <c r="B56" s="1" t="s">
        <v>21</v>
      </c>
    </row>
    <row r="57" spans="2:2" x14ac:dyDescent="0.2">
      <c r="B57" s="1" t="s">
        <v>19</v>
      </c>
    </row>
    <row r="58" spans="2:2" x14ac:dyDescent="0.2">
      <c r="B58" s="1" t="s">
        <v>20</v>
      </c>
    </row>
    <row r="59" spans="2:2" x14ac:dyDescent="0.2">
      <c r="B59" s="1" t="s">
        <v>22</v>
      </c>
    </row>
    <row r="60" spans="2:2" x14ac:dyDescent="0.2">
      <c r="B60" s="1" t="s">
        <v>23</v>
      </c>
    </row>
    <row r="61" spans="2:2" x14ac:dyDescent="0.2">
      <c r="B61" s="1" t="s">
        <v>26</v>
      </c>
    </row>
    <row r="62" spans="2:2" x14ac:dyDescent="0.2">
      <c r="B62" s="1" t="s">
        <v>25</v>
      </c>
    </row>
    <row r="63" spans="2:2" x14ac:dyDescent="0.2">
      <c r="B63" s="1" t="s">
        <v>15</v>
      </c>
    </row>
    <row r="64" spans="2:2" x14ac:dyDescent="0.2">
      <c r="B64" s="1" t="s">
        <v>24</v>
      </c>
    </row>
    <row r="65" spans="2:5" x14ac:dyDescent="0.2">
      <c r="B65" s="1" t="s">
        <v>14</v>
      </c>
    </row>
    <row r="66" spans="2:5" x14ac:dyDescent="0.2">
      <c r="B66" s="1" t="s">
        <v>27</v>
      </c>
    </row>
    <row r="67" spans="2:5" x14ac:dyDescent="0.2">
      <c r="B67" s="1" t="s">
        <v>29</v>
      </c>
    </row>
    <row r="68" spans="2:5" x14ac:dyDescent="0.2">
      <c r="B68" s="1" t="s">
        <v>32</v>
      </c>
    </row>
    <row r="69" spans="2:5" x14ac:dyDescent="0.2">
      <c r="B69" s="1" t="s">
        <v>7</v>
      </c>
    </row>
    <row r="70" spans="2:5" x14ac:dyDescent="0.2">
      <c r="B70" s="1" t="s">
        <v>30</v>
      </c>
    </row>
    <row r="71" spans="2:5" x14ac:dyDescent="0.2">
      <c r="B71" s="1" t="s">
        <v>31</v>
      </c>
    </row>
    <row r="72" spans="2:5" x14ac:dyDescent="0.2">
      <c r="B72" s="1" t="s">
        <v>8</v>
      </c>
    </row>
    <row r="73" spans="2:5" x14ac:dyDescent="0.2">
      <c r="B73" s="1" t="s">
        <v>16</v>
      </c>
    </row>
    <row r="74" spans="2:5" x14ac:dyDescent="0.2">
      <c r="B74" s="1" t="s">
        <v>17</v>
      </c>
    </row>
    <row r="75" spans="2:5" x14ac:dyDescent="0.2">
      <c r="B75" s="1" t="s">
        <v>28</v>
      </c>
    </row>
    <row r="77" spans="2:5" x14ac:dyDescent="0.2">
      <c r="B77" s="1" t="s">
        <v>11</v>
      </c>
    </row>
    <row r="79" spans="2:5" ht="37.5" customHeight="1" x14ac:dyDescent="0.2">
      <c r="B79" s="33" t="s">
        <v>39</v>
      </c>
      <c r="C79" s="33"/>
      <c r="D79" s="33"/>
      <c r="E79" s="33"/>
    </row>
    <row r="80" spans="2:5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2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2"/>
    </row>
    <row r="162" spans="2:2" x14ac:dyDescent="0.2">
      <c r="B162" s="2"/>
    </row>
    <row r="163" spans="2:2" x14ac:dyDescent="0.2">
      <c r="B163" s="2"/>
    </row>
    <row r="164" spans="2:2" x14ac:dyDescent="0.2">
      <c r="B164" s="2"/>
    </row>
    <row r="165" spans="2:2" x14ac:dyDescent="0.2">
      <c r="B165" s="2"/>
    </row>
    <row r="166" spans="2:2" x14ac:dyDescent="0.2">
      <c r="B166" s="2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2"/>
    </row>
    <row r="173" spans="2:2" x14ac:dyDescent="0.2">
      <c r="B173" s="2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11" x14ac:dyDescent="0.2">
      <c r="B177" s="2"/>
    </row>
    <row r="178" spans="2:11" x14ac:dyDescent="0.2">
      <c r="B178" s="2"/>
    </row>
    <row r="179" spans="2:11" x14ac:dyDescent="0.2">
      <c r="B179" s="2"/>
    </row>
    <row r="180" spans="2:11" x14ac:dyDescent="0.2">
      <c r="B180" s="2"/>
    </row>
    <row r="181" spans="2:11" x14ac:dyDescent="0.2">
      <c r="B181" s="2"/>
    </row>
    <row r="182" spans="2:11" x14ac:dyDescent="0.2">
      <c r="B182" s="2"/>
      <c r="I182" s="15"/>
      <c r="K182" s="15"/>
    </row>
    <row r="183" spans="2:11" x14ac:dyDescent="0.2">
      <c r="B183" s="2"/>
      <c r="I183" s="15"/>
    </row>
    <row r="184" spans="2:11" x14ac:dyDescent="0.2">
      <c r="B184" s="2"/>
    </row>
    <row r="191" spans="2:11" x14ac:dyDescent="0.2">
      <c r="G191" s="1"/>
    </row>
    <row r="192" spans="2:11" x14ac:dyDescent="0.2">
      <c r="G192" s="1"/>
    </row>
    <row r="193" spans="7:10" x14ac:dyDescent="0.2">
      <c r="G193" s="1"/>
    </row>
    <row r="194" spans="7:10" x14ac:dyDescent="0.2">
      <c r="G194" s="1"/>
    </row>
    <row r="195" spans="7:10" x14ac:dyDescent="0.2">
      <c r="G195" s="1"/>
    </row>
    <row r="196" spans="7:10" x14ac:dyDescent="0.2">
      <c r="G196" s="1"/>
    </row>
    <row r="197" spans="7:10" x14ac:dyDescent="0.2">
      <c r="G197" s="1"/>
    </row>
    <row r="198" spans="7:10" x14ac:dyDescent="0.2">
      <c r="G198" s="1"/>
      <c r="J198" s="14"/>
    </row>
    <row r="199" spans="7:10" x14ac:dyDescent="0.2">
      <c r="G199" s="1"/>
      <c r="J199" s="14"/>
    </row>
    <row r="200" spans="7:10" x14ac:dyDescent="0.2">
      <c r="G200" s="1"/>
      <c r="J200" s="14"/>
    </row>
    <row r="201" spans="7:10" x14ac:dyDescent="0.2">
      <c r="G201" s="1"/>
    </row>
    <row r="202" spans="7:10" x14ac:dyDescent="0.2">
      <c r="G202" s="1"/>
      <c r="J202" s="15"/>
    </row>
    <row r="203" spans="7:10" x14ac:dyDescent="0.2">
      <c r="G203" s="1"/>
    </row>
    <row r="204" spans="7:10" x14ac:dyDescent="0.2">
      <c r="G204" s="1"/>
    </row>
    <row r="205" spans="7:10" x14ac:dyDescent="0.2">
      <c r="G205" s="1"/>
    </row>
    <row r="206" spans="7:10" x14ac:dyDescent="0.2">
      <c r="G206" s="1"/>
    </row>
    <row r="207" spans="7:10" x14ac:dyDescent="0.2">
      <c r="G207" s="1"/>
    </row>
    <row r="208" spans="7:10" x14ac:dyDescent="0.2">
      <c r="G208" s="1"/>
    </row>
    <row r="209" spans="7:7" x14ac:dyDescent="0.2">
      <c r="G209" s="1"/>
    </row>
    <row r="210" spans="7:7" x14ac:dyDescent="0.2">
      <c r="G210" s="1"/>
    </row>
    <row r="211" spans="7:7" x14ac:dyDescent="0.2">
      <c r="G211" s="1"/>
    </row>
    <row r="212" spans="7:7" x14ac:dyDescent="0.2">
      <c r="G212" s="1"/>
    </row>
    <row r="213" spans="7:7" x14ac:dyDescent="0.2">
      <c r="G213" s="1"/>
    </row>
    <row r="214" spans="7:7" x14ac:dyDescent="0.2">
      <c r="G214" s="1"/>
    </row>
    <row r="215" spans="7:7" x14ac:dyDescent="0.2">
      <c r="G215" s="1"/>
    </row>
    <row r="216" spans="7:7" x14ac:dyDescent="0.2">
      <c r="G216" s="1"/>
    </row>
    <row r="217" spans="7:7" x14ac:dyDescent="0.2">
      <c r="G217" s="1"/>
    </row>
    <row r="218" spans="7:7" x14ac:dyDescent="0.2">
      <c r="G218" s="1"/>
    </row>
    <row r="219" spans="7:7" x14ac:dyDescent="0.2">
      <c r="G219" s="1"/>
    </row>
    <row r="220" spans="7:7" x14ac:dyDescent="0.2">
      <c r="G220" s="1"/>
    </row>
    <row r="221" spans="7:7" x14ac:dyDescent="0.2">
      <c r="G221" s="1"/>
    </row>
    <row r="222" spans="7:7" x14ac:dyDescent="0.2">
      <c r="G222" s="1"/>
    </row>
    <row r="223" spans="7:7" x14ac:dyDescent="0.2">
      <c r="G223" s="1"/>
    </row>
    <row r="224" spans="7:7" x14ac:dyDescent="0.2">
      <c r="G224" s="1"/>
    </row>
    <row r="225" spans="7:9" x14ac:dyDescent="0.2">
      <c r="G225" s="1"/>
    </row>
    <row r="226" spans="7:9" x14ac:dyDescent="0.2">
      <c r="G226" s="1"/>
    </row>
    <row r="227" spans="7:9" x14ac:dyDescent="0.2">
      <c r="G227" s="1"/>
    </row>
    <row r="228" spans="7:9" x14ac:dyDescent="0.2">
      <c r="G228" s="1"/>
    </row>
    <row r="229" spans="7:9" x14ac:dyDescent="0.2">
      <c r="G229" s="1"/>
    </row>
    <row r="230" spans="7:9" x14ac:dyDescent="0.2">
      <c r="G230" s="1"/>
      <c r="H230" s="13"/>
    </row>
    <row r="231" spans="7:9" x14ac:dyDescent="0.2">
      <c r="G231" s="1"/>
    </row>
    <row r="232" spans="7:9" x14ac:dyDescent="0.2">
      <c r="G232" s="1"/>
      <c r="H232" s="16"/>
    </row>
    <row r="233" spans="7:9" x14ac:dyDescent="0.2">
      <c r="G233" s="1"/>
    </row>
    <row r="234" spans="7:9" x14ac:dyDescent="0.2">
      <c r="G234" s="1"/>
    </row>
    <row r="235" spans="7:9" x14ac:dyDescent="0.2">
      <c r="G235" s="1"/>
    </row>
    <row r="236" spans="7:9" x14ac:dyDescent="0.2">
      <c r="G236" s="1"/>
    </row>
    <row r="237" spans="7:9" x14ac:dyDescent="0.2">
      <c r="G237" s="1"/>
      <c r="H237" s="13"/>
    </row>
    <row r="238" spans="7:9" x14ac:dyDescent="0.2">
      <c r="G238" s="1"/>
      <c r="I238" s="13"/>
    </row>
    <row r="239" spans="7:9" x14ac:dyDescent="0.2">
      <c r="G239" s="1"/>
      <c r="H239" s="13"/>
    </row>
    <row r="240" spans="7:9" x14ac:dyDescent="0.2">
      <c r="G240" s="1"/>
      <c r="H240" s="13"/>
    </row>
    <row r="241" spans="7:10" x14ac:dyDescent="0.2">
      <c r="G241" s="1"/>
    </row>
    <row r="242" spans="7:10" x14ac:dyDescent="0.2">
      <c r="G242" s="1"/>
    </row>
    <row r="243" spans="7:10" x14ac:dyDescent="0.2">
      <c r="G243" s="1"/>
    </row>
    <row r="244" spans="7:10" x14ac:dyDescent="0.2">
      <c r="G244" s="1"/>
    </row>
    <row r="245" spans="7:10" x14ac:dyDescent="0.2">
      <c r="G245" s="1"/>
      <c r="H245" s="13"/>
    </row>
    <row r="246" spans="7:10" x14ac:dyDescent="0.2">
      <c r="G246" s="1"/>
    </row>
    <row r="247" spans="7:10" x14ac:dyDescent="0.2">
      <c r="G247" s="1"/>
    </row>
    <row r="249" spans="7:10" x14ac:dyDescent="0.2">
      <c r="H249" s="13"/>
    </row>
    <row r="254" spans="7:10" x14ac:dyDescent="0.2">
      <c r="G254" s="1"/>
    </row>
    <row r="255" spans="7:10" x14ac:dyDescent="0.2">
      <c r="G255" s="1"/>
    </row>
    <row r="256" spans="7:10" x14ac:dyDescent="0.2">
      <c r="G256" s="1"/>
      <c r="J256" s="13"/>
    </row>
    <row r="257" spans="7:11" x14ac:dyDescent="0.2">
      <c r="G257" s="1"/>
    </row>
    <row r="258" spans="7:11" x14ac:dyDescent="0.2">
      <c r="G258" s="1"/>
    </row>
    <row r="259" spans="7:11" x14ac:dyDescent="0.2">
      <c r="G259" s="1"/>
    </row>
    <row r="260" spans="7:11" x14ac:dyDescent="0.2">
      <c r="G260" s="1"/>
    </row>
    <row r="265" spans="7:11" x14ac:dyDescent="0.2">
      <c r="G265" s="1"/>
    </row>
    <row r="266" spans="7:11" x14ac:dyDescent="0.2">
      <c r="G266" s="1"/>
    </row>
    <row r="267" spans="7:11" x14ac:dyDescent="0.2">
      <c r="G267" s="1"/>
    </row>
    <row r="268" spans="7:11" x14ac:dyDescent="0.2">
      <c r="G268" s="1"/>
    </row>
    <row r="269" spans="7:11" x14ac:dyDescent="0.2">
      <c r="G269" s="1"/>
    </row>
    <row r="270" spans="7:11" x14ac:dyDescent="0.2">
      <c r="G270" s="1"/>
      <c r="K270" s="13"/>
    </row>
    <row r="271" spans="7:11" x14ac:dyDescent="0.2">
      <c r="G271" s="1"/>
    </row>
    <row r="272" spans="7:11" x14ac:dyDescent="0.2">
      <c r="G272" s="1"/>
      <c r="K272" s="13"/>
    </row>
    <row r="273" spans="7:10" x14ac:dyDescent="0.2">
      <c r="G273" s="1"/>
    </row>
    <row r="274" spans="7:10" x14ac:dyDescent="0.2">
      <c r="G274" s="1"/>
    </row>
    <row r="275" spans="7:10" x14ac:dyDescent="0.2">
      <c r="G275" s="1"/>
      <c r="I275" s="13"/>
    </row>
    <row r="276" spans="7:10" x14ac:dyDescent="0.2">
      <c r="G276" s="1"/>
    </row>
    <row r="277" spans="7:10" x14ac:dyDescent="0.2">
      <c r="G277" s="1"/>
    </row>
    <row r="278" spans="7:10" x14ac:dyDescent="0.2">
      <c r="G278" s="1"/>
    </row>
    <row r="279" spans="7:10" x14ac:dyDescent="0.2">
      <c r="G279" s="1"/>
    </row>
    <row r="280" spans="7:10" x14ac:dyDescent="0.2">
      <c r="G280" s="1"/>
    </row>
    <row r="281" spans="7:10" x14ac:dyDescent="0.2">
      <c r="G281" s="1"/>
      <c r="H281" s="13"/>
      <c r="J281" s="13"/>
    </row>
    <row r="282" spans="7:10" x14ac:dyDescent="0.2">
      <c r="G282" s="13"/>
    </row>
  </sheetData>
  <sortState xmlns:xlrd2="http://schemas.microsoft.com/office/spreadsheetml/2017/richdata2" ref="B8:F41">
    <sortCondition ref="B15:B41"/>
  </sortState>
  <mergeCells count="10">
    <mergeCell ref="B8:E8"/>
    <mergeCell ref="B9:E9"/>
    <mergeCell ref="B79:E79"/>
    <mergeCell ref="B48:E48"/>
    <mergeCell ref="B45:E45"/>
    <mergeCell ref="B11:E11"/>
    <mergeCell ref="B10:E10"/>
    <mergeCell ref="B47:E47"/>
    <mergeCell ref="B46:E46"/>
    <mergeCell ref="B12:E12"/>
  </mergeCells>
  <conditionalFormatting sqref="C13:F13">
    <cfRule type="containsText" dxfId="2" priority="1" operator="containsText" text="FALSO">
      <formula>NOT(ISERROR(SEARCH("FALSO",C13)))</formula>
    </cfRule>
  </conditionalFormatting>
  <pageMargins left="0.7" right="0.7" top="0.75" bottom="0.75" header="0.3" footer="0.3"/>
  <pageSetup orientation="portrait" verticalDpi="0" r:id="rId1"/>
  <ignoredErrors>
    <ignoredError sqref="C13:E13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9" tint="-0.249977111117893"/>
  </sheetPr>
  <dimension ref="B1:BJ129"/>
  <sheetViews>
    <sheetView showGridLines="0" topLeftCell="A2" zoomScale="90" zoomScaleNormal="90" workbookViewId="0">
      <selection activeCell="B24" sqref="B24:E24"/>
    </sheetView>
  </sheetViews>
  <sheetFormatPr baseColWidth="10" defaultRowHeight="12.75" x14ac:dyDescent="0.2"/>
  <cols>
    <col min="1" max="1" width="11.42578125" style="2"/>
    <col min="2" max="2" width="11.5703125" style="1" bestFit="1" customWidth="1"/>
    <col min="3" max="3" width="15.140625" style="2" customWidth="1"/>
    <col min="4" max="5" width="20" style="2" customWidth="1"/>
    <col min="6" max="8" width="11.42578125" style="2"/>
    <col min="9" max="9" width="15.42578125" style="2" customWidth="1"/>
    <col min="10" max="10" width="19" style="2" customWidth="1"/>
    <col min="11" max="11" width="14.7109375" style="2" bestFit="1" customWidth="1"/>
    <col min="12" max="13" width="11.42578125" style="2"/>
    <col min="14" max="14" width="11.5703125" style="12" bestFit="1" customWidth="1"/>
    <col min="15" max="15" width="17.28515625" style="2" customWidth="1"/>
    <col min="16" max="16" width="16" style="2" bestFit="1" customWidth="1"/>
    <col min="17" max="17" width="14.85546875" style="2" bestFit="1" customWidth="1"/>
    <col min="18" max="20" width="11.42578125" style="2"/>
    <col min="21" max="21" width="13.28515625" style="2" bestFit="1" customWidth="1"/>
    <col min="22" max="22" width="12.140625" style="2" bestFit="1" customWidth="1"/>
    <col min="23" max="16384" width="11.42578125" style="2"/>
  </cols>
  <sheetData>
    <row r="1" spans="2:62" x14ac:dyDescent="0.2">
      <c r="O1" s="7" t="s">
        <v>4</v>
      </c>
      <c r="S1" s="7"/>
      <c r="T1" s="7"/>
    </row>
    <row r="5" spans="2:62" x14ac:dyDescent="0.2">
      <c r="Q5" s="12"/>
    </row>
    <row r="6" spans="2:62" x14ac:dyDescent="0.2"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</row>
    <row r="7" spans="2:62" ht="15" customHeight="1" x14ac:dyDescent="0.25">
      <c r="B7" s="9"/>
      <c r="C7" s="9"/>
      <c r="D7" s="9"/>
      <c r="E7" s="9"/>
      <c r="G7" s="16"/>
      <c r="H7" s="16"/>
      <c r="I7" s="16"/>
      <c r="J7" s="16"/>
      <c r="K7" s="16"/>
      <c r="L7" s="16"/>
      <c r="M7" s="1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</row>
    <row r="8" spans="2:62" ht="16.5" customHeight="1" x14ac:dyDescent="0.25">
      <c r="B8" s="31" t="s">
        <v>46</v>
      </c>
      <c r="C8" s="31"/>
      <c r="D8" s="31"/>
      <c r="E8" s="31"/>
      <c r="G8" s="16"/>
      <c r="H8" s="16"/>
      <c r="I8" s="16"/>
      <c r="J8" s="16"/>
      <c r="K8" s="16"/>
      <c r="L8" s="16"/>
      <c r="M8" s="1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</row>
    <row r="9" spans="2:62" ht="15" customHeight="1" x14ac:dyDescent="0.25">
      <c r="B9" s="32" t="s">
        <v>41</v>
      </c>
      <c r="C9" s="32"/>
      <c r="D9" s="32"/>
      <c r="E9" s="32"/>
      <c r="G9" s="16"/>
      <c r="H9" s="16"/>
      <c r="I9" s="16"/>
      <c r="J9" s="16"/>
      <c r="K9" s="16"/>
      <c r="L9" s="16"/>
      <c r="M9" s="16"/>
      <c r="N9" s="6"/>
      <c r="O9" s="39">
        <f>SUM(C15:C930)</f>
        <v>3</v>
      </c>
      <c r="P9" s="39">
        <f>SUM(D15:D1880)</f>
        <v>53453727.560168996</v>
      </c>
      <c r="Q9" s="39">
        <f>SUM(E15:E930)</f>
        <v>149199.43</v>
      </c>
      <c r="R9" s="6"/>
      <c r="S9" s="6"/>
      <c r="T9" s="6"/>
      <c r="U9" s="6"/>
      <c r="V9" s="6"/>
      <c r="W9" s="6"/>
      <c r="X9" s="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</row>
    <row r="10" spans="2:62" ht="15" x14ac:dyDescent="0.25">
      <c r="B10" s="35" t="str">
        <f>'TOTAL '!B10:E10</f>
        <v>Año /2025/2026</v>
      </c>
      <c r="C10" s="35"/>
      <c r="D10" s="35"/>
      <c r="E10" s="35"/>
      <c r="G10" s="16"/>
      <c r="H10" s="16"/>
      <c r="I10" s="16"/>
      <c r="J10" s="16"/>
      <c r="K10" s="16"/>
      <c r="L10" s="16"/>
      <c r="M10" s="16"/>
      <c r="N10" s="6">
        <f>SUM(C15:C1048576)</f>
        <v>3</v>
      </c>
      <c r="O10" s="21">
        <f>SUM(D15:D1048576)</f>
        <v>53453727.560168996</v>
      </c>
      <c r="P10" s="21">
        <f>SUM(E15:E1048576)</f>
        <v>149199.43</v>
      </c>
      <c r="Q10" s="40"/>
      <c r="R10" s="6"/>
      <c r="S10" s="6"/>
      <c r="T10" s="6"/>
      <c r="U10" s="6"/>
      <c r="V10" s="6"/>
      <c r="W10" s="6"/>
      <c r="X10" s="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</row>
    <row r="11" spans="2:62" ht="15" x14ac:dyDescent="0.25">
      <c r="B11" s="34" t="s">
        <v>45</v>
      </c>
      <c r="C11" s="34"/>
      <c r="D11" s="34"/>
      <c r="E11" s="34"/>
      <c r="G11" s="16"/>
      <c r="H11" s="16"/>
      <c r="I11" s="16"/>
      <c r="J11" s="16"/>
      <c r="K11" s="16"/>
      <c r="L11" s="16"/>
      <c r="M11" s="16"/>
      <c r="N11" s="6"/>
      <c r="O11" s="6"/>
      <c r="P11" s="6"/>
      <c r="Q11" s="40"/>
      <c r="R11" s="6"/>
      <c r="S11" s="6"/>
      <c r="T11" s="6"/>
      <c r="U11" s="6"/>
      <c r="V11" s="6"/>
      <c r="W11" s="6"/>
      <c r="X11" s="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</row>
    <row r="12" spans="2:62" ht="15" x14ac:dyDescent="0.25">
      <c r="B12" s="34" t="str" cm="1">
        <f t="array" ref="B12">'TOTAL '!B12:B12</f>
        <v>Última actualización: 30/9/2026</v>
      </c>
      <c r="C12" s="38"/>
      <c r="D12" s="38"/>
      <c r="E12" s="38"/>
      <c r="G12" s="16"/>
      <c r="H12" s="16"/>
      <c r="I12" s="16"/>
      <c r="J12" s="16"/>
      <c r="K12" s="16"/>
      <c r="L12" s="16"/>
      <c r="M12" s="16"/>
      <c r="N12" s="6"/>
      <c r="O12" s="6"/>
      <c r="P12" s="6"/>
      <c r="Q12" s="40"/>
      <c r="R12" s="6"/>
      <c r="S12" s="6"/>
      <c r="T12" s="6"/>
      <c r="U12" s="6"/>
      <c r="V12" s="6"/>
      <c r="W12" s="6"/>
      <c r="X12" s="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</row>
    <row r="13" spans="2:62" x14ac:dyDescent="0.2">
      <c r="B13" s="2"/>
      <c r="C13" s="6"/>
      <c r="D13" s="6"/>
      <c r="E13" s="6"/>
      <c r="G13" s="16"/>
      <c r="H13" s="16"/>
      <c r="I13" s="16"/>
      <c r="J13" s="16"/>
      <c r="K13" s="16"/>
      <c r="L13" s="16"/>
      <c r="M13" s="1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</row>
    <row r="14" spans="2:62" ht="16.5" thickBot="1" x14ac:dyDescent="0.25">
      <c r="B14" s="8" t="s">
        <v>0</v>
      </c>
      <c r="C14" s="8" t="s">
        <v>1</v>
      </c>
      <c r="D14" s="8" t="s">
        <v>3</v>
      </c>
      <c r="E14" s="8" t="s">
        <v>2</v>
      </c>
      <c r="G14" s="16"/>
      <c r="H14" s="16"/>
      <c r="I14" s="16"/>
      <c r="J14" s="16"/>
      <c r="K14" s="30"/>
      <c r="L14" s="16"/>
      <c r="M14" s="1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</row>
    <row r="15" spans="2:62" ht="13.5" thickTop="1" x14ac:dyDescent="0.2">
      <c r="B15" s="3">
        <v>45975</v>
      </c>
      <c r="C15" s="4">
        <v>1</v>
      </c>
      <c r="D15" s="5">
        <v>9677727.4910249989</v>
      </c>
      <c r="E15" s="5">
        <v>41204.35</v>
      </c>
      <c r="G15" s="16"/>
      <c r="H15" s="16"/>
      <c r="I15" s="16"/>
      <c r="J15" s="16"/>
      <c r="K15" s="30"/>
      <c r="L15" s="16"/>
      <c r="M15" s="1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</row>
    <row r="16" spans="2:62" x14ac:dyDescent="0.2">
      <c r="B16" s="3">
        <v>46076</v>
      </c>
      <c r="C16" s="4">
        <v>1</v>
      </c>
      <c r="D16" s="5">
        <v>19969684.801626001</v>
      </c>
      <c r="E16" s="5">
        <v>49265.07</v>
      </c>
      <c r="G16" s="16"/>
      <c r="H16" s="16"/>
      <c r="I16" s="16"/>
      <c r="J16" s="16"/>
      <c r="K16" s="16"/>
      <c r="L16" s="16"/>
      <c r="M16" s="1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</row>
    <row r="17" spans="2:62" x14ac:dyDescent="0.2">
      <c r="B17" s="3">
        <v>46196</v>
      </c>
      <c r="C17" s="4">
        <v>1</v>
      </c>
      <c r="D17" s="5">
        <v>23806315.267518003</v>
      </c>
      <c r="E17" s="5">
        <v>58730.01</v>
      </c>
      <c r="G17" s="16"/>
      <c r="H17" s="16"/>
      <c r="I17" s="16"/>
      <c r="J17" s="16"/>
      <c r="K17" s="30"/>
      <c r="L17" s="16"/>
      <c r="M17" s="1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</row>
    <row r="18" spans="2:62" x14ac:dyDescent="0.2">
      <c r="D18" s="13"/>
      <c r="E18" s="13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</row>
    <row r="19" spans="2:62" x14ac:dyDescent="0.2">
      <c r="D19" s="13"/>
      <c r="E19" s="13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</row>
    <row r="20" spans="2:62" x14ac:dyDescent="0.2">
      <c r="D20" s="13"/>
      <c r="E20" s="13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</row>
    <row r="21" spans="2:62" x14ac:dyDescent="0.2">
      <c r="D21" s="13"/>
      <c r="E21" s="13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</row>
    <row r="22" spans="2:62" x14ac:dyDescent="0.2">
      <c r="D22" s="13"/>
      <c r="E22" s="13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</row>
    <row r="23" spans="2:62" x14ac:dyDescent="0.2">
      <c r="D23" s="13"/>
      <c r="E23" s="13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</row>
    <row r="24" spans="2:62" ht="36" customHeight="1" x14ac:dyDescent="0.2">
      <c r="B24" s="33" t="s">
        <v>39</v>
      </c>
      <c r="C24" s="33"/>
      <c r="D24" s="33"/>
      <c r="E24" s="33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</row>
    <row r="25" spans="2:62" x14ac:dyDescent="0.2"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</row>
    <row r="26" spans="2:62" x14ac:dyDescent="0.2"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</row>
    <row r="27" spans="2:62" x14ac:dyDescent="0.2"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</row>
    <row r="28" spans="2:62" x14ac:dyDescent="0.2"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</row>
    <row r="29" spans="2:62" x14ac:dyDescent="0.2"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</row>
    <row r="30" spans="2:62" x14ac:dyDescent="0.2"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</row>
    <row r="31" spans="2:62" x14ac:dyDescent="0.2"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</row>
    <row r="32" spans="2:62" x14ac:dyDescent="0.2"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</row>
    <row r="33" spans="7:62" x14ac:dyDescent="0.2"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</row>
    <row r="34" spans="7:62" x14ac:dyDescent="0.2"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</row>
    <row r="35" spans="7:62" x14ac:dyDescent="0.2"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</row>
    <row r="36" spans="7:62" x14ac:dyDescent="0.2"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</row>
    <row r="37" spans="7:62" x14ac:dyDescent="0.2"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</row>
    <row r="38" spans="7:62" x14ac:dyDescent="0.2"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</row>
    <row r="39" spans="7:62" x14ac:dyDescent="0.2"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</row>
    <row r="40" spans="7:62" x14ac:dyDescent="0.2"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</row>
    <row r="41" spans="7:62" x14ac:dyDescent="0.2"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</row>
    <row r="42" spans="7:62" x14ac:dyDescent="0.2"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</row>
    <row r="43" spans="7:62" x14ac:dyDescent="0.2"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</row>
    <row r="44" spans="7:62" x14ac:dyDescent="0.2"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</row>
    <row r="45" spans="7:62" x14ac:dyDescent="0.2"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</row>
    <row r="46" spans="7:62" x14ac:dyDescent="0.2"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</row>
    <row r="47" spans="7:62" x14ac:dyDescent="0.2"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</row>
    <row r="48" spans="7:62" x14ac:dyDescent="0.2"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</row>
    <row r="49" spans="9:62" x14ac:dyDescent="0.2"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</row>
    <row r="50" spans="9:62" x14ac:dyDescent="0.2"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</row>
    <row r="51" spans="9:62" x14ac:dyDescent="0.2"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</row>
    <row r="52" spans="9:62" x14ac:dyDescent="0.2"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</row>
    <row r="53" spans="9:62" x14ac:dyDescent="0.2"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</row>
    <row r="54" spans="9:62" x14ac:dyDescent="0.2"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</row>
    <row r="55" spans="9:62" x14ac:dyDescent="0.2"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</row>
    <row r="56" spans="9:62" x14ac:dyDescent="0.2"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</row>
    <row r="57" spans="9:62" x14ac:dyDescent="0.2"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</row>
    <row r="58" spans="9:62" x14ac:dyDescent="0.2"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</row>
    <row r="59" spans="9:62" x14ac:dyDescent="0.2"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</row>
    <row r="60" spans="9:62" x14ac:dyDescent="0.2"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</row>
    <row r="61" spans="9:62" x14ac:dyDescent="0.2"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</row>
    <row r="62" spans="9:62" x14ac:dyDescent="0.2"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</row>
    <row r="63" spans="9:62" x14ac:dyDescent="0.2"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</row>
    <row r="64" spans="9:62" x14ac:dyDescent="0.2"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</row>
    <row r="65" spans="9:62" x14ac:dyDescent="0.2"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</row>
    <row r="66" spans="9:62" x14ac:dyDescent="0.2"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</row>
    <row r="67" spans="9:62" x14ac:dyDescent="0.2"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</row>
    <row r="68" spans="9:62" x14ac:dyDescent="0.2"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</row>
    <row r="69" spans="9:62" x14ac:dyDescent="0.2"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</row>
    <row r="70" spans="9:62" x14ac:dyDescent="0.2"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</row>
    <row r="108" spans="9:12" x14ac:dyDescent="0.2">
      <c r="J108" s="13"/>
      <c r="K108" s="13"/>
    </row>
    <row r="110" spans="9:12" x14ac:dyDescent="0.2">
      <c r="I110" s="14"/>
      <c r="J110" s="14"/>
      <c r="K110" s="14"/>
      <c r="L110" s="14"/>
    </row>
    <row r="111" spans="9:12" x14ac:dyDescent="0.2">
      <c r="J111" s="13"/>
      <c r="K111" s="13"/>
    </row>
    <row r="114" spans="6:11" x14ac:dyDescent="0.2">
      <c r="I114" s="15"/>
      <c r="J114" s="15"/>
      <c r="K114" s="15"/>
    </row>
    <row r="127" spans="6:11" x14ac:dyDescent="0.2">
      <c r="F127" s="18"/>
    </row>
    <row r="128" spans="6:11" x14ac:dyDescent="0.2">
      <c r="F128" s="18"/>
    </row>
    <row r="129" spans="6:6" x14ac:dyDescent="0.2">
      <c r="F129" s="18"/>
    </row>
  </sheetData>
  <mergeCells count="6">
    <mergeCell ref="B8:E8"/>
    <mergeCell ref="B9:E9"/>
    <mergeCell ref="B24:E24"/>
    <mergeCell ref="B10:E10"/>
    <mergeCell ref="B11:E11"/>
    <mergeCell ref="B12:E12"/>
  </mergeCells>
  <conditionalFormatting sqref="C13:E13">
    <cfRule type="containsText" dxfId="1" priority="1" operator="containsText" text="FALSO">
      <formula>NOT(ISERROR(SEARCH("FALSO",C13)))</formula>
    </cfRule>
  </conditionalFormatting>
  <pageMargins left="0.7" right="0.7" top="0.75" bottom="0.75" header="0.3" footer="0.3"/>
  <pageSetup orientation="portrait" verticalDpi="0" r:id="rId1"/>
  <ignoredErrors>
    <ignoredError sqref="P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2:AS60"/>
  <sheetViews>
    <sheetView showGridLines="0" topLeftCell="A16" zoomScale="90" zoomScaleNormal="90" workbookViewId="0">
      <selection activeCell="H23" sqref="H23"/>
    </sheetView>
  </sheetViews>
  <sheetFormatPr baseColWidth="10" defaultRowHeight="12.75" x14ac:dyDescent="0.2"/>
  <cols>
    <col min="1" max="1" width="11.42578125" style="2"/>
    <col min="2" max="2" width="11.5703125" style="1" bestFit="1" customWidth="1"/>
    <col min="3" max="3" width="15.140625" style="2" customWidth="1"/>
    <col min="4" max="5" width="20" style="2" customWidth="1"/>
    <col min="6" max="7" width="11.42578125" style="2"/>
    <col min="8" max="8" width="13.7109375" style="2" customWidth="1"/>
    <col min="9" max="9" width="11.42578125" style="12"/>
    <col min="10" max="10" width="17.42578125" style="2" customWidth="1"/>
    <col min="11" max="16384" width="11.42578125" style="2"/>
  </cols>
  <sheetData>
    <row r="2" spans="2:45" x14ac:dyDescent="0.2"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</row>
    <row r="3" spans="2:45" x14ac:dyDescent="0.2">
      <c r="J3" s="16"/>
      <c r="K3" s="12"/>
      <c r="L3" s="12"/>
      <c r="M3" s="16"/>
      <c r="N3" s="16"/>
      <c r="O3" s="16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6"/>
      <c r="AL3" s="16"/>
      <c r="AM3" s="16"/>
      <c r="AN3" s="16"/>
      <c r="AO3" s="16"/>
      <c r="AP3" s="16"/>
      <c r="AQ3" s="16"/>
      <c r="AR3" s="16"/>
      <c r="AS3" s="16"/>
    </row>
    <row r="4" spans="2:45" x14ac:dyDescent="0.2">
      <c r="J4" s="16"/>
      <c r="K4" s="12"/>
      <c r="L4" s="12"/>
      <c r="M4" s="16"/>
      <c r="N4" s="16"/>
      <c r="O4" s="16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6"/>
      <c r="AL4" s="16"/>
      <c r="AM4" s="16"/>
      <c r="AN4" s="16"/>
      <c r="AO4" s="16"/>
      <c r="AP4" s="16"/>
      <c r="AQ4" s="16"/>
      <c r="AR4" s="16"/>
      <c r="AS4" s="16"/>
    </row>
    <row r="5" spans="2:45" x14ac:dyDescent="0.2">
      <c r="J5" s="16"/>
      <c r="K5" s="12"/>
      <c r="L5" s="12"/>
      <c r="M5" s="16"/>
      <c r="N5" s="16"/>
      <c r="O5" s="16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6"/>
      <c r="AL5" s="16"/>
      <c r="AM5" s="16"/>
      <c r="AN5" s="16"/>
      <c r="AO5" s="16"/>
      <c r="AP5" s="16"/>
      <c r="AQ5" s="16"/>
      <c r="AR5" s="16"/>
      <c r="AS5" s="16"/>
    </row>
    <row r="6" spans="2:45" x14ac:dyDescent="0.2">
      <c r="J6" s="16"/>
      <c r="K6" s="12"/>
      <c r="L6" s="12"/>
      <c r="M6" s="16"/>
      <c r="N6" s="16"/>
      <c r="O6" s="16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6"/>
      <c r="AL6" s="16"/>
      <c r="AM6" s="16"/>
      <c r="AN6" s="16"/>
      <c r="AO6" s="16"/>
      <c r="AP6" s="16"/>
      <c r="AQ6" s="16"/>
      <c r="AR6" s="16"/>
      <c r="AS6" s="16"/>
    </row>
    <row r="7" spans="2:45" ht="15" customHeight="1" x14ac:dyDescent="0.25">
      <c r="B7" s="9"/>
      <c r="C7" s="9"/>
      <c r="D7" s="9"/>
      <c r="E7" s="9"/>
      <c r="F7" s="12"/>
      <c r="G7" s="12"/>
      <c r="H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6"/>
      <c r="AL7" s="16"/>
      <c r="AM7" s="16"/>
      <c r="AN7" s="16"/>
      <c r="AO7" s="16"/>
      <c r="AP7" s="16"/>
      <c r="AQ7" s="16"/>
      <c r="AR7" s="16"/>
      <c r="AS7" s="16"/>
    </row>
    <row r="8" spans="2:45" ht="21" customHeight="1" x14ac:dyDescent="0.25">
      <c r="B8" s="31" t="s">
        <v>46</v>
      </c>
      <c r="C8" s="31"/>
      <c r="D8" s="31"/>
      <c r="E8" s="31"/>
      <c r="F8" s="12"/>
      <c r="G8" s="12"/>
      <c r="H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6"/>
      <c r="AL8" s="16"/>
      <c r="AM8" s="16"/>
      <c r="AN8" s="16"/>
      <c r="AO8" s="16"/>
      <c r="AP8" s="16"/>
      <c r="AQ8" s="16"/>
      <c r="AR8" s="16"/>
      <c r="AS8" s="16"/>
    </row>
    <row r="9" spans="2:45" ht="14.25" customHeight="1" x14ac:dyDescent="0.25">
      <c r="B9" s="32" t="s">
        <v>41</v>
      </c>
      <c r="C9" s="32"/>
      <c r="D9" s="32"/>
      <c r="E9" s="32"/>
      <c r="F9" s="12"/>
      <c r="G9" s="12"/>
      <c r="H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6"/>
      <c r="AL9" s="16"/>
      <c r="AM9" s="16"/>
      <c r="AN9" s="16"/>
      <c r="AO9" s="16"/>
      <c r="AP9" s="16"/>
      <c r="AQ9" s="16"/>
      <c r="AR9" s="16"/>
      <c r="AS9" s="16"/>
    </row>
    <row r="10" spans="2:45" ht="15" x14ac:dyDescent="0.25">
      <c r="B10" s="35" t="s">
        <v>40</v>
      </c>
      <c r="C10" s="35"/>
      <c r="D10" s="35"/>
      <c r="E10" s="35"/>
      <c r="F10" s="12"/>
      <c r="G10" s="12"/>
      <c r="H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6"/>
      <c r="AL10" s="16"/>
      <c r="AM10" s="16"/>
      <c r="AN10" s="16"/>
      <c r="AO10" s="16"/>
      <c r="AP10" s="16"/>
      <c r="AQ10" s="16"/>
      <c r="AR10" s="16"/>
      <c r="AS10" s="16"/>
    </row>
    <row r="11" spans="2:45" ht="15" x14ac:dyDescent="0.25">
      <c r="B11" s="34" t="s">
        <v>42</v>
      </c>
      <c r="C11" s="34"/>
      <c r="D11" s="34"/>
      <c r="E11" s="34"/>
      <c r="F11" s="12"/>
      <c r="G11" s="12"/>
      <c r="H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6"/>
      <c r="AL11" s="16"/>
      <c r="AM11" s="16"/>
      <c r="AN11" s="16"/>
      <c r="AO11" s="16"/>
      <c r="AP11" s="16"/>
      <c r="AQ11" s="16"/>
      <c r="AR11" s="16"/>
      <c r="AS11" s="16"/>
    </row>
    <row r="12" spans="2:45" ht="15" x14ac:dyDescent="0.25">
      <c r="B12" s="34" t="str" cm="1">
        <f t="array" ref="B12">'TOTAL '!B12:B12</f>
        <v>Última actualización: 30/9/2026</v>
      </c>
      <c r="C12" s="38"/>
      <c r="D12" s="38"/>
      <c r="E12" s="38"/>
      <c r="F12" s="12"/>
      <c r="G12" s="12"/>
      <c r="H12" s="12"/>
      <c r="I12" s="6"/>
      <c r="J12" s="6"/>
      <c r="K12" s="6"/>
      <c r="L12" s="6"/>
      <c r="M12" s="6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6"/>
      <c r="AL12" s="16"/>
      <c r="AM12" s="16"/>
      <c r="AN12" s="16"/>
      <c r="AO12" s="16"/>
      <c r="AP12" s="16"/>
      <c r="AQ12" s="16"/>
      <c r="AR12" s="16"/>
      <c r="AS12" s="16"/>
    </row>
    <row r="13" spans="2:45" x14ac:dyDescent="0.2">
      <c r="B13" s="2"/>
      <c r="C13" s="6"/>
      <c r="D13" s="6"/>
      <c r="E13" s="6"/>
      <c r="F13" s="12"/>
      <c r="G13" s="12"/>
      <c r="H13" s="12"/>
      <c r="I13" s="6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6"/>
      <c r="AL13" s="16"/>
      <c r="AM13" s="16"/>
      <c r="AN13" s="16"/>
      <c r="AO13" s="16"/>
      <c r="AP13" s="16"/>
      <c r="AQ13" s="16"/>
      <c r="AR13" s="16"/>
      <c r="AS13" s="16"/>
    </row>
    <row r="14" spans="2:45" ht="16.5" thickBot="1" x14ac:dyDescent="0.25">
      <c r="B14" s="8" t="s">
        <v>0</v>
      </c>
      <c r="C14" s="8" t="s">
        <v>1</v>
      </c>
      <c r="D14" s="8" t="s">
        <v>3</v>
      </c>
      <c r="E14" s="8" t="s">
        <v>2</v>
      </c>
      <c r="F14" s="12"/>
      <c r="G14" s="12"/>
      <c r="H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6"/>
      <c r="AL14" s="16"/>
      <c r="AM14" s="16"/>
      <c r="AN14" s="16"/>
      <c r="AO14" s="16"/>
      <c r="AP14" s="16"/>
      <c r="AQ14" s="16"/>
      <c r="AR14" s="16"/>
      <c r="AS14" s="16"/>
    </row>
    <row r="15" spans="2:45" ht="13.5" thickTop="1" x14ac:dyDescent="0.2">
      <c r="B15" s="3">
        <v>46127</v>
      </c>
      <c r="C15" s="4">
        <v>5</v>
      </c>
      <c r="D15" s="5">
        <v>1636723.2000000002</v>
      </c>
      <c r="E15" s="5">
        <v>3360</v>
      </c>
      <c r="F15" s="12"/>
      <c r="G15" s="12"/>
      <c r="H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6"/>
      <c r="AL15" s="16"/>
      <c r="AM15" s="16"/>
      <c r="AN15" s="16"/>
      <c r="AO15" s="16"/>
      <c r="AP15" s="16"/>
      <c r="AQ15" s="16"/>
      <c r="AR15" s="16"/>
      <c r="AS15" s="16"/>
    </row>
    <row r="16" spans="2:45" x14ac:dyDescent="0.2">
      <c r="B16" s="3">
        <v>46128</v>
      </c>
      <c r="C16" s="4">
        <v>1</v>
      </c>
      <c r="D16" s="5">
        <v>350726.40000000002</v>
      </c>
      <c r="E16" s="5">
        <v>720</v>
      </c>
      <c r="F16" s="12"/>
      <c r="G16" s="12"/>
      <c r="H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6"/>
      <c r="AL16" s="16"/>
      <c r="AM16" s="16"/>
      <c r="AN16" s="16"/>
      <c r="AO16" s="16"/>
      <c r="AP16" s="16"/>
      <c r="AQ16" s="16"/>
      <c r="AR16" s="16"/>
      <c r="AS16" s="16"/>
    </row>
    <row r="17" spans="2:45" x14ac:dyDescent="0.2">
      <c r="B17" s="3">
        <v>46129</v>
      </c>
      <c r="C17" s="4">
        <v>1</v>
      </c>
      <c r="D17" s="5">
        <v>233817.60000000001</v>
      </c>
      <c r="E17" s="5">
        <v>480</v>
      </c>
      <c r="F17" s="12"/>
      <c r="G17" s="12"/>
      <c r="H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2:45" x14ac:dyDescent="0.2">
      <c r="B18" s="3">
        <v>46131</v>
      </c>
      <c r="C18" s="4">
        <v>2</v>
      </c>
      <c r="D18" s="5">
        <v>701452.80000000005</v>
      </c>
      <c r="E18" s="5">
        <v>1440</v>
      </c>
      <c r="F18" s="12"/>
      <c r="G18" s="12"/>
      <c r="H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2:45" x14ac:dyDescent="0.2">
      <c r="B19" s="3">
        <v>46133</v>
      </c>
      <c r="C19" s="4">
        <v>3</v>
      </c>
      <c r="D19" s="5">
        <v>818361.60000000009</v>
      </c>
      <c r="E19" s="5">
        <v>1680</v>
      </c>
      <c r="F19" s="12"/>
      <c r="G19" s="12"/>
      <c r="H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2:45" x14ac:dyDescent="0.2">
      <c r="B20" s="3">
        <v>46134</v>
      </c>
      <c r="C20" s="4">
        <v>3</v>
      </c>
      <c r="D20" s="5">
        <v>1052179.2000000002</v>
      </c>
      <c r="E20" s="5">
        <v>2160</v>
      </c>
      <c r="F20" s="12"/>
      <c r="G20" s="12"/>
      <c r="H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2:45" x14ac:dyDescent="0.2">
      <c r="B21" s="3">
        <v>46140</v>
      </c>
      <c r="C21" s="4">
        <v>1</v>
      </c>
      <c r="D21" s="5">
        <v>350726.40000000002</v>
      </c>
      <c r="E21" s="5">
        <v>720</v>
      </c>
      <c r="F21" s="12"/>
      <c r="G21" s="12"/>
      <c r="H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2:45" x14ac:dyDescent="0.2">
      <c r="B22" s="3">
        <v>46167</v>
      </c>
      <c r="C22" s="4">
        <v>3</v>
      </c>
      <c r="D22" s="5">
        <v>1186639.2000000002</v>
      </c>
      <c r="E22" s="5">
        <v>2160</v>
      </c>
      <c r="F22" s="12"/>
      <c r="G22" s="12"/>
      <c r="H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2:45" x14ac:dyDescent="0.2">
      <c r="B23" s="3">
        <v>46168</v>
      </c>
      <c r="C23" s="4">
        <v>1</v>
      </c>
      <c r="D23" s="5">
        <v>395546.4</v>
      </c>
      <c r="E23" s="5">
        <v>720</v>
      </c>
      <c r="F23" s="12"/>
      <c r="G23" s="12"/>
      <c r="H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2:45" x14ac:dyDescent="0.2">
      <c r="B24" s="3">
        <v>46169</v>
      </c>
      <c r="C24" s="4">
        <v>3</v>
      </c>
      <c r="D24" s="5">
        <v>928435.29999999993</v>
      </c>
      <c r="E24" s="5">
        <v>1690</v>
      </c>
      <c r="F24" s="12"/>
      <c r="G24" s="12"/>
      <c r="H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2:45" x14ac:dyDescent="0.2">
      <c r="B25" s="3">
        <v>46171</v>
      </c>
      <c r="C25" s="4">
        <v>1</v>
      </c>
      <c r="D25" s="5">
        <v>263697.59999999998</v>
      </c>
      <c r="E25" s="5">
        <v>480</v>
      </c>
      <c r="F25" s="12"/>
      <c r="G25" s="12"/>
      <c r="H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2:45" x14ac:dyDescent="0.2">
      <c r="B26" s="3">
        <v>46176</v>
      </c>
      <c r="C26" s="4">
        <v>1</v>
      </c>
      <c r="D26" s="5">
        <v>422935.19999999995</v>
      </c>
      <c r="E26" s="5">
        <v>720</v>
      </c>
      <c r="F26" s="12"/>
      <c r="G26" s="12"/>
      <c r="H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2:45" x14ac:dyDescent="0.2">
      <c r="B27" s="3">
        <v>46188</v>
      </c>
      <c r="C27" s="4">
        <v>1</v>
      </c>
      <c r="D27" s="5">
        <v>456019.20000000001</v>
      </c>
      <c r="E27" s="5">
        <v>720</v>
      </c>
      <c r="F27" s="12"/>
      <c r="G27" s="12"/>
      <c r="H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6"/>
      <c r="AL27" s="16"/>
      <c r="AM27" s="16"/>
      <c r="AN27" s="16"/>
      <c r="AO27" s="16"/>
      <c r="AP27" s="16"/>
      <c r="AQ27" s="16"/>
      <c r="AR27" s="16"/>
      <c r="AS27" s="16"/>
    </row>
    <row r="28" spans="2:45" x14ac:dyDescent="0.2">
      <c r="B28" s="3">
        <v>46202</v>
      </c>
      <c r="C28" s="4">
        <v>1</v>
      </c>
      <c r="D28" s="5">
        <v>456019.20000000001</v>
      </c>
      <c r="E28" s="5">
        <v>720</v>
      </c>
      <c r="F28" s="12"/>
      <c r="G28" s="12"/>
      <c r="H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6"/>
      <c r="AL28" s="16"/>
      <c r="AM28" s="16"/>
      <c r="AN28" s="16"/>
      <c r="AO28" s="16"/>
      <c r="AP28" s="16"/>
      <c r="AQ28" s="16"/>
      <c r="AR28" s="16"/>
      <c r="AS28" s="16"/>
    </row>
    <row r="29" spans="2:45" x14ac:dyDescent="0.2">
      <c r="B29" s="3">
        <v>46203</v>
      </c>
      <c r="C29" s="4">
        <v>1</v>
      </c>
      <c r="D29" s="5">
        <v>304012.79999999999</v>
      </c>
      <c r="E29" s="5">
        <v>480</v>
      </c>
      <c r="F29" s="12"/>
      <c r="G29" s="12"/>
      <c r="H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6"/>
      <c r="AL29" s="16"/>
      <c r="AM29" s="16"/>
      <c r="AN29" s="16"/>
      <c r="AO29" s="16"/>
      <c r="AP29" s="16"/>
      <c r="AQ29" s="16"/>
      <c r="AR29" s="16"/>
      <c r="AS29" s="16"/>
    </row>
    <row r="30" spans="2:45" x14ac:dyDescent="0.2">
      <c r="B30" s="3">
        <v>46212</v>
      </c>
      <c r="C30" s="4">
        <v>1</v>
      </c>
      <c r="D30" s="5">
        <v>355617.5</v>
      </c>
      <c r="E30" s="5">
        <v>490</v>
      </c>
      <c r="F30" s="12"/>
      <c r="G30" s="12"/>
      <c r="H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6"/>
      <c r="AL30" s="16"/>
      <c r="AM30" s="16"/>
      <c r="AN30" s="16"/>
      <c r="AO30" s="16"/>
      <c r="AP30" s="16"/>
      <c r="AQ30" s="16"/>
      <c r="AR30" s="16"/>
      <c r="AS30" s="16"/>
    </row>
    <row r="31" spans="2:45" x14ac:dyDescent="0.2">
      <c r="B31" s="3">
        <v>46220</v>
      </c>
      <c r="C31" s="4">
        <v>1</v>
      </c>
      <c r="D31" s="5">
        <v>530589.6</v>
      </c>
      <c r="E31" s="5">
        <v>720</v>
      </c>
      <c r="F31" s="12"/>
      <c r="G31" s="12"/>
      <c r="H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6"/>
      <c r="AL31" s="16"/>
      <c r="AM31" s="16"/>
      <c r="AN31" s="16"/>
      <c r="AO31" s="16"/>
      <c r="AP31" s="16"/>
      <c r="AQ31" s="16"/>
      <c r="AR31" s="16"/>
      <c r="AS31" s="16"/>
    </row>
    <row r="32" spans="2:45" x14ac:dyDescent="0.2">
      <c r="B32" s="3">
        <v>46226</v>
      </c>
      <c r="C32" s="4">
        <v>1</v>
      </c>
      <c r="D32" s="5">
        <v>531273.6</v>
      </c>
      <c r="E32" s="5">
        <v>720</v>
      </c>
      <c r="F32" s="12"/>
      <c r="G32" s="12"/>
      <c r="H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6"/>
      <c r="AL32" s="16"/>
      <c r="AM32" s="16"/>
      <c r="AN32" s="16"/>
      <c r="AO32" s="16"/>
      <c r="AP32" s="16"/>
      <c r="AQ32" s="16"/>
      <c r="AR32" s="16"/>
      <c r="AS32" s="16"/>
    </row>
    <row r="33" spans="1:45" x14ac:dyDescent="0.2">
      <c r="A33" s="11"/>
      <c r="B33" s="3">
        <v>46230</v>
      </c>
      <c r="C33" s="4">
        <v>1</v>
      </c>
      <c r="D33" s="5">
        <v>534823.19999999995</v>
      </c>
      <c r="E33" s="5">
        <v>720</v>
      </c>
      <c r="F33" s="12"/>
      <c r="G33" s="12"/>
      <c r="H33" s="6"/>
      <c r="I33" s="6">
        <f>SUM(C33:C120)</f>
        <v>14</v>
      </c>
      <c r="J33" s="6"/>
      <c r="K33" s="21">
        <f>SUM(D33:D120)</f>
        <v>7875816</v>
      </c>
      <c r="L33" s="21">
        <f>SUM(E33:E120)</f>
        <v>9680</v>
      </c>
      <c r="M33" s="6"/>
      <c r="N33" s="6"/>
      <c r="O33" s="6"/>
      <c r="P33" s="6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6"/>
      <c r="AL33" s="16"/>
      <c r="AM33" s="16"/>
      <c r="AN33" s="16"/>
      <c r="AO33" s="16"/>
      <c r="AP33" s="16"/>
      <c r="AQ33" s="16"/>
      <c r="AR33" s="16"/>
      <c r="AS33" s="16"/>
    </row>
    <row r="34" spans="1:45" x14ac:dyDescent="0.2">
      <c r="B34" s="3">
        <v>46232</v>
      </c>
      <c r="C34" s="4">
        <v>1</v>
      </c>
      <c r="D34" s="5">
        <v>537573.6</v>
      </c>
      <c r="E34" s="5">
        <v>720</v>
      </c>
      <c r="F34" s="12"/>
      <c r="G34" s="12"/>
      <c r="H34" s="6"/>
      <c r="I34" s="6"/>
      <c r="J34" s="6"/>
      <c r="K34" s="6"/>
      <c r="L34" s="6"/>
      <c r="M34" s="6"/>
      <c r="N34" s="6"/>
      <c r="O34" s="6"/>
      <c r="P34" s="6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6"/>
      <c r="AL34" s="16"/>
      <c r="AM34" s="16"/>
      <c r="AN34" s="16"/>
      <c r="AO34" s="16"/>
      <c r="AP34" s="16"/>
      <c r="AQ34" s="16"/>
      <c r="AR34" s="16"/>
      <c r="AS34" s="16"/>
    </row>
    <row r="35" spans="1:45" x14ac:dyDescent="0.2">
      <c r="B35" s="3">
        <v>46262</v>
      </c>
      <c r="C35" s="4">
        <v>5</v>
      </c>
      <c r="D35" s="5">
        <v>2723344.8</v>
      </c>
      <c r="E35" s="5">
        <v>3440</v>
      </c>
      <c r="F35" s="12"/>
      <c r="G35" s="12"/>
      <c r="H35" s="6"/>
      <c r="I35" s="6"/>
      <c r="J35" s="6"/>
      <c r="K35" s="6"/>
      <c r="L35" s="6"/>
      <c r="M35" s="6"/>
      <c r="N35" s="6"/>
      <c r="O35" s="6"/>
      <c r="P35" s="6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6"/>
      <c r="AL35" s="16"/>
      <c r="AM35" s="16"/>
      <c r="AN35" s="16"/>
      <c r="AO35" s="16"/>
      <c r="AP35" s="16"/>
      <c r="AQ35" s="16"/>
      <c r="AR35" s="16"/>
      <c r="AS35" s="16"/>
    </row>
    <row r="36" spans="1:45" x14ac:dyDescent="0.2">
      <c r="B36" s="3">
        <v>46269</v>
      </c>
      <c r="C36" s="4">
        <v>1</v>
      </c>
      <c r="D36" s="5">
        <v>579463.19999999995</v>
      </c>
      <c r="E36" s="5">
        <v>720</v>
      </c>
      <c r="F36" s="12"/>
      <c r="G36" s="12"/>
      <c r="H36" s="6"/>
      <c r="I36" s="6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6"/>
      <c r="AL36" s="16"/>
      <c r="AM36" s="16"/>
      <c r="AN36" s="16"/>
      <c r="AO36" s="16"/>
      <c r="AP36" s="16"/>
      <c r="AQ36" s="16"/>
      <c r="AR36" s="16"/>
      <c r="AS36" s="16"/>
    </row>
    <row r="37" spans="1:45" x14ac:dyDescent="0.2">
      <c r="B37" s="3">
        <v>46288</v>
      </c>
      <c r="C37" s="4">
        <v>1</v>
      </c>
      <c r="D37" s="5">
        <v>409680</v>
      </c>
      <c r="E37" s="5">
        <v>480</v>
      </c>
      <c r="F37" s="12"/>
      <c r="G37" s="12"/>
      <c r="H37" s="6"/>
      <c r="I37" s="6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5" x14ac:dyDescent="0.2">
      <c r="B38" s="3">
        <v>46295</v>
      </c>
      <c r="C38" s="4">
        <v>5</v>
      </c>
      <c r="D38" s="5">
        <v>3090931.2</v>
      </c>
      <c r="E38" s="5">
        <v>3600</v>
      </c>
      <c r="F38" s="12"/>
      <c r="G38" s="12"/>
      <c r="H38" s="6"/>
      <c r="I38" s="6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5" x14ac:dyDescent="0.2">
      <c r="B39" s="3"/>
      <c r="C39" s="4"/>
      <c r="D39" s="5"/>
      <c r="E39" s="5"/>
      <c r="F39" s="12"/>
      <c r="G39" s="12"/>
      <c r="H39" s="6"/>
      <c r="I39" s="6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5" x14ac:dyDescent="0.2">
      <c r="B40" s="3"/>
      <c r="C40" s="4"/>
      <c r="D40" s="5"/>
      <c r="E40" s="5"/>
      <c r="F40" s="12"/>
      <c r="G40" s="12"/>
      <c r="H40" s="6"/>
      <c r="I40" s="6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6"/>
      <c r="AL40" s="16"/>
      <c r="AM40" s="16"/>
      <c r="AN40" s="16"/>
      <c r="AO40" s="16"/>
      <c r="AP40" s="16"/>
      <c r="AQ40" s="16"/>
      <c r="AR40" s="16"/>
      <c r="AS40" s="16"/>
    </row>
    <row r="41" spans="1:45" x14ac:dyDescent="0.2">
      <c r="B41" s="3"/>
      <c r="C41" s="4"/>
      <c r="D41" s="5"/>
      <c r="E41" s="5"/>
      <c r="F41" s="12"/>
      <c r="G41" s="12"/>
      <c r="H41" s="6"/>
      <c r="I41" s="6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6"/>
      <c r="AL41" s="16"/>
      <c r="AM41" s="16"/>
      <c r="AN41" s="16"/>
      <c r="AO41" s="16"/>
      <c r="AP41" s="16"/>
      <c r="AQ41" s="16"/>
      <c r="AR41" s="16"/>
      <c r="AS41" s="16"/>
    </row>
    <row r="42" spans="1:45" x14ac:dyDescent="0.2">
      <c r="F42" s="12"/>
      <c r="G42" s="12"/>
      <c r="H42" s="6"/>
      <c r="I42" s="6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5" ht="11.25" customHeight="1" x14ac:dyDescent="0.2">
      <c r="B43" s="33"/>
      <c r="C43" s="33"/>
      <c r="D43" s="33"/>
      <c r="E43" s="33"/>
      <c r="F43" s="12"/>
      <c r="G43" s="12"/>
      <c r="H43" s="6"/>
      <c r="I43" s="6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5" x14ac:dyDescent="0.2">
      <c r="F44" s="12"/>
      <c r="G44" s="12"/>
      <c r="H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6"/>
      <c r="AL44" s="16"/>
      <c r="AM44" s="16"/>
      <c r="AN44" s="16"/>
      <c r="AO44" s="16"/>
      <c r="AP44" s="16"/>
      <c r="AQ44" s="16"/>
      <c r="AR44" s="16"/>
      <c r="AS44" s="16"/>
    </row>
    <row r="45" spans="1:45" x14ac:dyDescent="0.2">
      <c r="F45" s="12"/>
      <c r="G45" s="12"/>
      <c r="H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6"/>
      <c r="AL45" s="16"/>
      <c r="AM45" s="16"/>
      <c r="AN45" s="16"/>
      <c r="AO45" s="16"/>
      <c r="AP45" s="16"/>
      <c r="AQ45" s="16"/>
      <c r="AR45" s="16"/>
      <c r="AS45" s="16"/>
    </row>
    <row r="46" spans="1:45" ht="33.75" customHeight="1" x14ac:dyDescent="0.2">
      <c r="B46" s="33" t="s">
        <v>39</v>
      </c>
      <c r="C46" s="33"/>
      <c r="D46" s="33"/>
      <c r="E46" s="33"/>
      <c r="F46" s="12"/>
      <c r="G46" s="12"/>
      <c r="H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6"/>
      <c r="AL46" s="16"/>
      <c r="AM46" s="16"/>
      <c r="AN46" s="16"/>
      <c r="AO46" s="16"/>
      <c r="AP46" s="16"/>
      <c r="AQ46" s="16"/>
      <c r="AR46" s="16"/>
      <c r="AS46" s="16"/>
    </row>
    <row r="47" spans="1:45" x14ac:dyDescent="0.2">
      <c r="F47" s="12"/>
      <c r="G47" s="12"/>
      <c r="H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spans="1:45" x14ac:dyDescent="0.2">
      <c r="F48" s="12"/>
      <c r="G48" s="12"/>
      <c r="H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</row>
    <row r="49" spans="6:36" x14ac:dyDescent="0.2">
      <c r="F49" s="12"/>
      <c r="G49" s="12"/>
      <c r="H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</row>
    <row r="50" spans="6:36" x14ac:dyDescent="0.2">
      <c r="F50" s="12"/>
      <c r="G50" s="12"/>
      <c r="H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</row>
    <row r="51" spans="6:36" x14ac:dyDescent="0.2">
      <c r="F51" s="12"/>
      <c r="G51" s="12"/>
      <c r="H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spans="6:36" x14ac:dyDescent="0.2">
      <c r="F52" s="12"/>
      <c r="G52" s="12"/>
      <c r="H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</row>
    <row r="53" spans="6:36" x14ac:dyDescent="0.2">
      <c r="F53" s="12"/>
      <c r="G53" s="12"/>
      <c r="H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  <row r="54" spans="6:36" x14ac:dyDescent="0.2">
      <c r="F54" s="12"/>
      <c r="G54" s="12"/>
      <c r="H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spans="6:36" x14ac:dyDescent="0.2">
      <c r="F55" s="12"/>
      <c r="G55" s="12"/>
      <c r="H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6:36" x14ac:dyDescent="0.2">
      <c r="F56" s="12"/>
      <c r="G56" s="12"/>
      <c r="H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spans="6:36" x14ac:dyDescent="0.2">
      <c r="F57" s="12"/>
      <c r="G57" s="12"/>
      <c r="H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spans="6:36" x14ac:dyDescent="0.2">
      <c r="F58" s="12"/>
      <c r="G58" s="12"/>
      <c r="H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spans="6:36" x14ac:dyDescent="0.2">
      <c r="F59" s="12"/>
      <c r="G59" s="12"/>
      <c r="H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6:36" x14ac:dyDescent="0.2"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</sheetData>
  <mergeCells count="7">
    <mergeCell ref="B8:E8"/>
    <mergeCell ref="B9:E9"/>
    <mergeCell ref="B46:E46"/>
    <mergeCell ref="B43:E43"/>
    <mergeCell ref="B10:E10"/>
    <mergeCell ref="B11:E11"/>
    <mergeCell ref="B12:E12"/>
  </mergeCells>
  <conditionalFormatting sqref="C13:E13">
    <cfRule type="containsText" dxfId="0" priority="1" operator="containsText" text="FALSO">
      <formula>NOT(ISERROR(SEARCH("FALSO",C13)))</formula>
    </cfRule>
  </conditionalFormatting>
  <pageMargins left="0.7" right="0.7" top="0.75" bottom="0.75" header="0.3" footer="0.3"/>
  <pageSetup orientation="portrait" verticalDpi="0" r:id="rId1"/>
  <ignoredErrors>
    <ignoredError sqref="I33 K33:L3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TOTAL </vt:lpstr>
      <vt:lpstr>Certificado Otros Bienes</vt:lpstr>
      <vt:lpstr>Certificado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José Enrique Quiñonez Valverde</dc:creator>
  <cp:lastModifiedBy>Yanmisol Pineda Peralta</cp:lastModifiedBy>
  <dcterms:created xsi:type="dcterms:W3CDTF">2024-09-02T15:41:39Z</dcterms:created>
  <dcterms:modified xsi:type="dcterms:W3CDTF">2026-10-14T16:45:41Z</dcterms:modified>
</cp:coreProperties>
</file>